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2017年度烈士褒扬金统计表" sheetId="1" r:id="rId1"/>
    <sheet name="测算表" sheetId="2" r:id="rId2"/>
    <sheet name="资金分配表" sheetId="3" r:id="rId3"/>
    <sheet name="Sheet1" sheetId="4" r:id="rId4"/>
  </sheets>
  <definedNames/>
  <calcPr fullCalcOnLoad="1"/>
</workbook>
</file>

<file path=xl/comments3.xml><?xml version="1.0" encoding="utf-8"?>
<comments xmlns="http://schemas.openxmlformats.org/spreadsheetml/2006/main">
  <authors>
    <author>李慧哲</author>
  </authors>
  <commentList>
    <comment ref="B22" authorId="0">
      <text>
        <r>
          <rPr>
            <b/>
            <sz val="9"/>
            <rFont val="宋体"/>
            <family val="0"/>
          </rPr>
          <t>李慧哲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说明见测算表</t>
        </r>
      </text>
    </comment>
  </commentList>
</comments>
</file>

<file path=xl/sharedStrings.xml><?xml version="1.0" encoding="utf-8"?>
<sst xmlns="http://schemas.openxmlformats.org/spreadsheetml/2006/main" count="665" uniqueCount="381">
  <si>
    <t>附件</t>
  </si>
  <si>
    <t>序号</t>
  </si>
  <si>
    <t>省份</t>
  </si>
  <si>
    <t>烈士褒扬金
合计
(单位:元)</t>
  </si>
  <si>
    <t>姓名</t>
  </si>
  <si>
    <t>性别</t>
  </si>
  <si>
    <t>出生年月</t>
  </si>
  <si>
    <t>生前所在
单位职务</t>
  </si>
  <si>
    <t>牺牲时间</t>
  </si>
  <si>
    <t>评定时间</t>
  </si>
  <si>
    <t>评定机关</t>
  </si>
  <si>
    <t>北京市</t>
  </si>
  <si>
    <t>男</t>
  </si>
  <si>
    <t>公安部政治部</t>
  </si>
  <si>
    <t>河北省</t>
  </si>
  <si>
    <t>河北省人民政府</t>
  </si>
  <si>
    <t>山西省</t>
  </si>
  <si>
    <t>山西省人民政府</t>
  </si>
  <si>
    <t>西藏军区政治工作部</t>
  </si>
  <si>
    <t>吉林省</t>
  </si>
  <si>
    <t>吉林省人民政府</t>
  </si>
  <si>
    <t>黑龙江省</t>
  </si>
  <si>
    <t>黑龙江省人民政府</t>
  </si>
  <si>
    <t>湖南省人民政府</t>
  </si>
  <si>
    <t>江苏省</t>
  </si>
  <si>
    <t>江苏省人民政府</t>
  </si>
  <si>
    <t>浙江省</t>
  </si>
  <si>
    <t>浙江省人民政府</t>
  </si>
  <si>
    <t>福建省</t>
  </si>
  <si>
    <t>福建省人民政府</t>
  </si>
  <si>
    <t>山东省</t>
  </si>
  <si>
    <t>山东省人民政府</t>
  </si>
  <si>
    <t>河南省</t>
  </si>
  <si>
    <t>河南省人民政府</t>
  </si>
  <si>
    <t>湖北省</t>
  </si>
  <si>
    <t>湖北省人民政府</t>
  </si>
  <si>
    <t>湖南省</t>
  </si>
  <si>
    <t>四川省</t>
  </si>
  <si>
    <t>四川省人民政府</t>
  </si>
  <si>
    <t>四川省成都市</t>
  </si>
  <si>
    <t>女</t>
  </si>
  <si>
    <t>贵州省</t>
  </si>
  <si>
    <t>云南省</t>
  </si>
  <si>
    <t>云南省人民政府</t>
  </si>
  <si>
    <t>陕西省</t>
  </si>
  <si>
    <t>陕西省人民政府</t>
  </si>
  <si>
    <t>甘肃省</t>
  </si>
  <si>
    <t>甘肃省人民政府</t>
  </si>
  <si>
    <t>新疆维吾尔自治区</t>
  </si>
  <si>
    <t>新疆维吾尔自治区人民政府</t>
  </si>
  <si>
    <t>新疆维吾尔自治区墨玉县</t>
  </si>
  <si>
    <t>新疆维吾尔自治区乌鲁木齐市</t>
  </si>
  <si>
    <t>合计</t>
  </si>
  <si>
    <t>人数</t>
  </si>
  <si>
    <t>补助金额</t>
  </si>
  <si>
    <t>合  计</t>
  </si>
  <si>
    <t>北京</t>
  </si>
  <si>
    <t>天津</t>
  </si>
  <si>
    <t>河北</t>
  </si>
  <si>
    <t>山西</t>
  </si>
  <si>
    <t>内蒙古</t>
  </si>
  <si>
    <t>吉林</t>
  </si>
  <si>
    <t>黑龙江</t>
  </si>
  <si>
    <t>上海</t>
  </si>
  <si>
    <t>江苏</t>
  </si>
  <si>
    <t>浙江</t>
  </si>
  <si>
    <t>安徽</t>
  </si>
  <si>
    <t>福建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</si>
  <si>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</si>
  <si>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</si>
  <si>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</si>
  <si>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</si>
  <si>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</si>
  <si>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</si>
  <si>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</si>
  <si>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</si>
  <si>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</si>
  <si>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</si>
  <si>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</si>
  <si>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</si>
  <si>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</si>
  <si>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</si>
  <si>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</si>
  <si>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新疆</t>
  </si>
  <si>
    <t>单位：万元</t>
  </si>
  <si>
    <t>省    份</t>
  </si>
  <si>
    <t xml:space="preserve">资金分配表
</t>
  </si>
  <si>
    <t>附件1：</t>
  </si>
  <si>
    <t>2017年度烈士褒扬金发放统计表</t>
  </si>
  <si>
    <t>牺牲情节简况</t>
  </si>
  <si>
    <t>烈士褒扬金发放地</t>
  </si>
  <si>
    <t>烈士褒扬金发放金额(单位:元)</t>
  </si>
  <si>
    <t>情形分类</t>
  </si>
  <si>
    <t>马彩云</t>
  </si>
  <si>
    <t>北京市昌平区人民法院回龙观法庭法官</t>
  </si>
  <si>
    <t>在与持枪行凶犯罪嫌疑人搏斗中，被犯罪嫌疑人开枪击中，英勇牺牲。</t>
  </si>
  <si>
    <t>北京市人民政府</t>
  </si>
  <si>
    <t>北京市昌平区</t>
  </si>
  <si>
    <t>查处违法犯罪</t>
  </si>
  <si>
    <t>范天赐</t>
  </si>
  <si>
    <t>定州市李亲顾镇韩家庄村人</t>
  </si>
  <si>
    <t>为营救邻村落水学生牺牲。</t>
  </si>
  <si>
    <t>河北省定州市</t>
  </si>
  <si>
    <t>抢救生命财产</t>
  </si>
  <si>
    <t>李保林</t>
  </si>
  <si>
    <t>寿阳县解愁乡独壁村红花堙党支部书记</t>
  </si>
  <si>
    <t>在扑救山火中牺牲。</t>
  </si>
  <si>
    <t>山西省寿阳县</t>
  </si>
  <si>
    <t>李连海</t>
  </si>
  <si>
    <t>晋中市寿阳县供销合作公司退休职工</t>
  </si>
  <si>
    <t>褚志刚</t>
  </si>
  <si>
    <t>太谷县森林防火专业队二中队队员</t>
  </si>
  <si>
    <t>在扑救森林火灾中牺牲。</t>
  </si>
  <si>
    <t>山西太谷县</t>
  </si>
  <si>
    <t>杜江涛</t>
  </si>
  <si>
    <t>太谷县森林防火专业队二中队一班副班长</t>
  </si>
  <si>
    <t>韩国梁</t>
  </si>
  <si>
    <t>孙新尧</t>
  </si>
  <si>
    <t>赵天昱</t>
  </si>
  <si>
    <t>1974年3月</t>
  </si>
  <si>
    <t>辉南县公安局石道河派出所副所长</t>
  </si>
  <si>
    <t>2017年2月10日</t>
  </si>
  <si>
    <t>在执行抓捕任务中，与犯罪嫌疑人搏斗被刺牺牲。</t>
  </si>
  <si>
    <t>吉林省辉南县</t>
  </si>
  <si>
    <t>赵志刚</t>
  </si>
  <si>
    <t>吉林市朝阳街手机市场业户</t>
  </si>
  <si>
    <t>2013年6月5日</t>
  </si>
  <si>
    <t>在吉林市朝阳街手机市场，为阻止持刀歹徒行凶伤人，在与歹徒搏斗过程中牺牲。</t>
  </si>
  <si>
    <t>吉林省吉林市</t>
  </si>
  <si>
    <t>张永岩</t>
  </si>
  <si>
    <t>1968年11月</t>
  </si>
  <si>
    <t>2013年6月7日</t>
  </si>
  <si>
    <t>曹志宇</t>
  </si>
  <si>
    <t>安图县亮兵镇派出所警员</t>
  </si>
  <si>
    <t>安图县遭遇特大洪水，曹志宇在转战救灾战线过程中乘车行驶至亮兵镇凤栖大桥时，桥梁突然坍塌，警车落入水中，曹志宇同志不幸牺牲。</t>
  </si>
  <si>
    <t>吉林省安图县</t>
  </si>
  <si>
    <t>王岩松</t>
  </si>
  <si>
    <t>安图县遭遇特大洪水，王岩松在转战救灾战线过程中乘车行驶至亮兵镇凤栖大桥时，桥梁突然坍塌，警车落入水中，王岩松同志不幸牺牲。</t>
  </si>
  <si>
    <t>王殿生</t>
  </si>
  <si>
    <t>拜全县公安局新生派出所民警</t>
  </si>
  <si>
    <t>犯罪分子潜入派出所盗取枪支未果，遂逼迫值班民警王殿生交待枪支存放点，并用铁器猛击其头部。王殿生宁死不屈，被犯罪分子杀害。</t>
  </si>
  <si>
    <t>黑龙江省齐齐哈尔市</t>
  </si>
  <si>
    <t>刘卫丰</t>
  </si>
  <si>
    <t>浙江省嵊州市海港船务有限公司</t>
  </si>
  <si>
    <t>为营救落水母女牺牲。</t>
  </si>
  <si>
    <t>江苏省射阳县</t>
  </si>
  <si>
    <t>王吉爱</t>
  </si>
  <si>
    <t>邳州市八义集镇张庄村村民</t>
  </si>
  <si>
    <t>为营救落井儿童牺牲。</t>
  </si>
  <si>
    <t>江苏省邳州市</t>
  </si>
  <si>
    <t>张  浩</t>
  </si>
  <si>
    <t>原73159部队83分队正营职飞行员</t>
  </si>
  <si>
    <t>在进行夜间野外着陆起降科目训练时，直升机因机械故障双发停车坠毁，壮烈牺牲。</t>
  </si>
  <si>
    <t>原陆军第三十一集团军政治部</t>
  </si>
  <si>
    <t>江苏省灌云县</t>
  </si>
  <si>
    <t>训练</t>
  </si>
  <si>
    <t>军队</t>
  </si>
  <si>
    <t>王晓冬</t>
  </si>
  <si>
    <t>原73159部队83分队正连职飞行员</t>
  </si>
  <si>
    <t>江苏省睢宁县</t>
  </si>
  <si>
    <t>林志</t>
  </si>
  <si>
    <t>苍南县公安局桥墩派出所辅警</t>
  </si>
  <si>
    <t>受台风“鲇鱼”影响，苍南县桥墩镇洪涝灾害严重。林志接到110出警指令后，与同事迅速赶往现场救援，当他进入事发房屋靠近被救援人时，不幸触电倒下，经抢救无效牺牲。</t>
  </si>
  <si>
    <t>浙江省苍南县</t>
  </si>
  <si>
    <t>朱津津</t>
  </si>
  <si>
    <t>江山市公安局特（巡）警大队辅警</t>
  </si>
  <si>
    <t>因营救落水女青年牺牲。</t>
  </si>
  <si>
    <t>浙江省江山市</t>
  </si>
  <si>
    <t>周炳耀</t>
  </si>
  <si>
    <t>宁德市古田县卓洋乡庄里村党支部书记</t>
  </si>
  <si>
    <t>在防抗强台风中，为保护村民生命财产，疏通大桥涵洞堵塞物时，被大水冲走，不幸牺牲。</t>
  </si>
  <si>
    <t>福建省古田县</t>
  </si>
  <si>
    <t>姚为君</t>
  </si>
  <si>
    <t>福建省公安消防总队宁德市支队柘荣县大队柳城中队下士</t>
  </si>
  <si>
    <t>在扑救宁德柘荣县乍洋乡南洋村一民房火灾时，被突然坍塌的房屋压埋，不幸牺牲。</t>
  </si>
  <si>
    <t>福建省罗源县</t>
  </si>
  <si>
    <t>黄珉俊</t>
  </si>
  <si>
    <t>福建省公安消防总队莆田市支队仙游县大队城关中队列兵</t>
  </si>
  <si>
    <t>在莆永高速大济段扑救集装箱挂车火灾时，不幸被突然弹开的挂车后门撞击身受重伤，不幸牺牲。</t>
  </si>
  <si>
    <t>福建省松溪县</t>
  </si>
  <si>
    <t>丁松伟</t>
  </si>
  <si>
    <t>烟台市牟平区王格庄镇镇长</t>
  </si>
  <si>
    <t>王格庄镇东山发生山火，在救火过程中牺牲。</t>
  </si>
  <si>
    <t>山东省烟台市</t>
  </si>
  <si>
    <t>王军</t>
  </si>
  <si>
    <t>烟台市牟平区王格庄镇森林消防队队员</t>
  </si>
  <si>
    <t>王福日</t>
  </si>
  <si>
    <t>李春磊</t>
  </si>
  <si>
    <t>万  振</t>
  </si>
  <si>
    <t>福建省公安消防总队莆田市支队仙游县大队城关中队下士</t>
  </si>
  <si>
    <t>山东省即墨市</t>
  </si>
  <si>
    <t>李光辉</t>
  </si>
  <si>
    <t>69316部队副部队长</t>
  </si>
  <si>
    <t>在执行应对中印边境洞朗对峙临战训练重大任务中，组织120反坦克火箭弹未爆弹搜排处置时，因炮弹突然发生爆炸，不幸牺牲。</t>
  </si>
  <si>
    <t>南疆军区政治工作部</t>
  </si>
  <si>
    <t>山东省平度市</t>
  </si>
  <si>
    <t>潘  克</t>
  </si>
  <si>
    <t>69316部队72分队副班长</t>
  </si>
  <si>
    <t>山东省鄄城县</t>
  </si>
  <si>
    <t>武耀宗</t>
  </si>
  <si>
    <t>河南交通职业技术学院学生</t>
  </si>
  <si>
    <t>因营救落水儿童牺牲。</t>
  </si>
  <si>
    <t>河南省新安县</t>
  </si>
  <si>
    <t>薛  奎</t>
  </si>
  <si>
    <t>69316部队75分队战士</t>
  </si>
  <si>
    <t>河南省灵宝市</t>
  </si>
  <si>
    <t>陈平平</t>
  </si>
  <si>
    <t>73049部队59分队战士</t>
  </si>
  <si>
    <t>在营实兵实弹战术演习中，迫击炮装填后未发火，他主动申请处置排险，在按规定动作拉发处置过程中因迫击炮意外炸膛，不幸牺牲。</t>
  </si>
  <si>
    <t>陆军第七十二集团军政治工作部</t>
  </si>
  <si>
    <t>河南省淮阳县</t>
  </si>
  <si>
    <t>石光明</t>
  </si>
  <si>
    <t>66510部队72分队战士</t>
  </si>
  <si>
    <t>在执行朱日和阅兵演习军事勤务保障任务中，在演习关键阶段，连续多次完成演训场雨涝排险任务，最终在紧急疏通污水管道时沼气中毒，抢救无效，不幸牺牲。</t>
  </si>
  <si>
    <t>北部战区陆军政治工作部</t>
  </si>
  <si>
    <t>河南省平舆县</t>
  </si>
  <si>
    <t>军演</t>
  </si>
  <si>
    <t>戢良宏</t>
  </si>
  <si>
    <t>武汉市新洲区三店街七里村村民</t>
  </si>
  <si>
    <t>在抗洪抢险中，因大坝发生溃口，不幸被洪水卷走牺牲。</t>
  </si>
  <si>
    <t>湖北省武汉市</t>
  </si>
  <si>
    <t>程志</t>
  </si>
  <si>
    <t>武汉市新洲区辛冲街程铁村村民</t>
  </si>
  <si>
    <t>陈晟</t>
  </si>
  <si>
    <t>益阳市公安局赫山分局巡逻大队辅警</t>
  </si>
  <si>
    <t>2015年11月16日</t>
  </si>
  <si>
    <t>在查处醉酒驾驶交通事故中，因上前阻拦醉酒驾驶员逃逸，被甩下车摔成重伤，经抢救无效牺牲。</t>
  </si>
  <si>
    <t>湖南省益阳市</t>
  </si>
  <si>
    <t>汤子华</t>
  </si>
  <si>
    <t>长沙铁路公安处株洲北站派出所保安</t>
  </si>
  <si>
    <t>2016年8月23日</t>
  </si>
  <si>
    <t>汤子华巡逻铁路时，发现一位老人抢越铁路绊倒在铁道中间，他上前营救老人被火车撞倒牺牲。</t>
  </si>
  <si>
    <t>李大元</t>
  </si>
  <si>
    <t>岳阳市汨罗市三江镇花桥村党支部书记</t>
  </si>
  <si>
    <t>三江镇发生特大山洪，李大元在转移受困群众时不幸落水牺牲。</t>
  </si>
  <si>
    <t>湖南省汨罗市</t>
  </si>
  <si>
    <t>蒋洪波</t>
  </si>
  <si>
    <t>湖南省临武县</t>
  </si>
  <si>
    <t>张  能</t>
  </si>
  <si>
    <t>75738部队62分队战士</t>
  </si>
  <si>
    <t>在参加圆伞高空伞降实跳训练中，离机后主伞未打开，备份伞打开不及时，不幸牺牲。</t>
  </si>
  <si>
    <t>陆军第七十四集团军政治工作部</t>
  </si>
  <si>
    <t>湖南省永州市</t>
  </si>
  <si>
    <t>黄  鹏</t>
  </si>
  <si>
    <t>94040部队53分队副营职中队长</t>
  </si>
  <si>
    <t>2017年11月7日</t>
  </si>
  <si>
    <t>在驾驶歼击机执行跨昼夜飞行训练任务中，发生一等飞行事故，壮烈牺牲。</t>
  </si>
  <si>
    <t>空军乌鲁木齐基地政治工作部</t>
  </si>
  <si>
    <t>湖南省澧县</t>
  </si>
  <si>
    <t>蔡松松</t>
  </si>
  <si>
    <t>泸州市泸县公安局交警大队驻石桥派出所民警</t>
  </si>
  <si>
    <t>为营救两名落水儿童牺牲。</t>
  </si>
  <si>
    <t>四川省泸县</t>
  </si>
  <si>
    <t>贾巴伍各</t>
  </si>
  <si>
    <t>布拖县公安局政工室主任</t>
  </si>
  <si>
    <t>在抓捕在逃毒贩时，被犯罪嫌疑人开枪击中牺牲。</t>
  </si>
  <si>
    <t>四川省凉山州</t>
  </si>
  <si>
    <t>何曦</t>
  </si>
  <si>
    <t>内江市实验小学教师</t>
  </si>
  <si>
    <t>为营救落水群众牺牲。</t>
  </si>
  <si>
    <t>四川省内江市</t>
  </si>
  <si>
    <t>梁昆炜</t>
  </si>
  <si>
    <t>77650部队55分队战士</t>
  </si>
  <si>
    <t>2017年9月21日</t>
  </si>
  <si>
    <t>执行中印边境武装巡逻任务途中，在高尤拉山口突遇因暴雨天气引发的地质灾害，为提醒战友规避危险，在发出警告时被飞石砸中头部，不幸牺牲。</t>
  </si>
  <si>
    <t>四川省遂宁市</t>
  </si>
  <si>
    <t>巡逻</t>
  </si>
  <si>
    <t>杨  修</t>
  </si>
  <si>
    <t>69316部队75分队分队长</t>
  </si>
  <si>
    <t>在执行应对中印边境洞朗对峙临战训练重大任务中，参加120反坦克火箭弹未爆弹搜排处置时，炮弹突然发生爆炸，壮烈牺牲。</t>
  </si>
  <si>
    <t>四川省阆中市</t>
  </si>
  <si>
    <t>王继圣</t>
  </si>
  <si>
    <t>69316部队76分队副连职参谋</t>
  </si>
  <si>
    <t>鲁  信</t>
  </si>
  <si>
    <t>江西省公安消防总队九江市支队瑞昌中队副班长</t>
  </si>
  <si>
    <t>在交通事故现场救援被困群众时，被起吊的事故车辆突然坠滑，正在施救的鲁信被车辆砸压，不幸牺牲。</t>
  </si>
  <si>
    <t>贵州省安顺市</t>
  </si>
  <si>
    <t>李敬忠</t>
  </si>
  <si>
    <t>景洪市公安局禁毒大队副队长</t>
  </si>
  <si>
    <t>在抓捕毒贩过程中，被犯罪分子开枪击中要害部位，经抢救无效牺牲。</t>
  </si>
  <si>
    <t>云南省景洪市</t>
  </si>
  <si>
    <t>夏  霄</t>
  </si>
  <si>
    <t>77128部队67分队分队长</t>
  </si>
  <si>
    <t>在组织指挥本连人员手榴弹实投作业时，为处置突发情况、奋不顾身保护战友身受重伤，抢救无效，不幸牺牲。</t>
  </si>
  <si>
    <t>原陆军第十三集团军政治部</t>
  </si>
  <si>
    <t>云南省昆明市</t>
  </si>
  <si>
    <t>西藏自治区</t>
  </si>
  <si>
    <t>阿旺瀑措</t>
  </si>
  <si>
    <t>芒康县公安局刑事侦查大队大队长</t>
  </si>
  <si>
    <t>在抓捕犯罪嫌疑人时，被犯罪分子开枪击中牺牲。</t>
  </si>
  <si>
    <t>西藏自治区人民政府</t>
  </si>
  <si>
    <t>西藏自治区芒康县</t>
  </si>
  <si>
    <t>任世举</t>
  </si>
  <si>
    <t>延安市宝塔区青化砭镇散岔村人</t>
  </si>
  <si>
    <t>为营救落水儿童牺牲。</t>
  </si>
  <si>
    <t>陕西省延安市</t>
  </si>
  <si>
    <t>田正军</t>
  </si>
  <si>
    <t>云南省公安消防总队临沧市支队耿马中队副中队长</t>
  </si>
  <si>
    <t>在耿马县孟定镇南汀河南木算大桥附近水域营救遇险群众时，被卷入急流，不幸牺牲。</t>
  </si>
  <si>
    <t>陕西省镇巴县</t>
  </si>
  <si>
    <t>王  峰</t>
  </si>
  <si>
    <t>69316部队73分队班长</t>
  </si>
  <si>
    <t>陕西省商洛市</t>
  </si>
  <si>
    <t>朱  斌</t>
  </si>
  <si>
    <t>69316部队75分队副班长</t>
  </si>
  <si>
    <t>陕西省咸阳市</t>
  </si>
  <si>
    <t>胡  龙</t>
  </si>
  <si>
    <t>69316部队115分队驾驶员</t>
  </si>
  <si>
    <t>陕西省子洲县</t>
  </si>
  <si>
    <t>马勇</t>
  </si>
  <si>
    <t>和政县公安局民警</t>
  </si>
  <si>
    <t>在设卡检查机动车辆时，一辆未挂号牌的农用三轮车为逃避检查，加速闯过关卡冲向人群，马勇为保护周围群众被三轮车撞到碾压，经抢救无效牺牲。</t>
  </si>
  <si>
    <t>甘肃省和政县</t>
  </si>
  <si>
    <t>樊龙</t>
  </si>
  <si>
    <t>陇南市武都区公安局巡警大队第1中队副队长</t>
  </si>
  <si>
    <t>为营救跳水自杀女子牺牲。</t>
  </si>
  <si>
    <t>甘肃省陇南市</t>
  </si>
  <si>
    <t>张中卫</t>
  </si>
  <si>
    <t>69316部队71分队分队长</t>
  </si>
  <si>
    <t>甘肃省永登县</t>
  </si>
  <si>
    <t>杜兵虎</t>
  </si>
  <si>
    <t>甘肃省会宁县</t>
  </si>
  <si>
    <t>侯建新</t>
  </si>
  <si>
    <t>69316部队73分队副班长</t>
  </si>
  <si>
    <t>甘肃省定西市</t>
  </si>
  <si>
    <t>赵君胜</t>
  </si>
  <si>
    <t>69316部队73分队战士</t>
  </si>
  <si>
    <t>祁世龙</t>
  </si>
  <si>
    <t>69316部队75分队班长</t>
  </si>
  <si>
    <t>甘肃省民勤县</t>
  </si>
  <si>
    <t>朱飞祥</t>
  </si>
  <si>
    <t>甘肃省礼县</t>
  </si>
  <si>
    <t>王永峰</t>
  </si>
  <si>
    <t>63656部队13分队班长</t>
  </si>
  <si>
    <t>2017年5月13日</t>
  </si>
  <si>
    <t>参与武器装备科研试验工程建设中，在坑道施工排险作业时发现碎石坠落，他用力推开身旁作业的战友，自己躲闪不及被巨石砸中，抢救无效牺牲。</t>
  </si>
  <si>
    <t>21试验训练基地政治部</t>
  </si>
  <si>
    <t>甘肃省通渭县</t>
  </si>
  <si>
    <t>哈米提·哈里木拉提</t>
  </si>
  <si>
    <t>乌鲁木齐市第一教育矫治局二级警员</t>
  </si>
  <si>
    <t>哈里木拉提值班期间，矫治对象艾麦提假装反映问题将其骗至会议室谈话，谈话结束后哈里木拉提送艾麦提返回宿舍时，遭事先埋伏的多名矫治对象袭击，哈里木拉提与犯罪分子奋勇搏斗，头部遭受钝器重创不幸牺牲。</t>
  </si>
  <si>
    <t>处置突发事件</t>
  </si>
  <si>
    <t>陈涛</t>
  </si>
  <si>
    <t>乌鲁木齐市第一教育矫治局三级警长</t>
  </si>
  <si>
    <t>矫治局民警值班期间遭多名矫治对象袭击，陈涛听到呼救后，迅速赶往案发现场与犯罪分子搏斗，最终因伤势过重牺牲。</t>
  </si>
  <si>
    <t>居玛·塔依尔</t>
  </si>
  <si>
    <t>喀什市政协副主席</t>
  </si>
  <si>
    <t>因坚决执行党的民族宗教政策，坚决反对民族分裂和极端宗教思想，遭到“三股势力”的仇视，被“伊吉拉特”恐怖分子杀害。</t>
  </si>
  <si>
    <t>新疆维吾尔自治区喀什市</t>
  </si>
  <si>
    <t>反恐怖任务</t>
  </si>
  <si>
    <t>阿卜杜拉·萨伍提</t>
  </si>
  <si>
    <t>墨玉县县委值班室保安</t>
  </si>
  <si>
    <t>在与冲击县委办公楼的暴徒搏斗中，被暴徒砍伤牺牲。</t>
  </si>
  <si>
    <t>艾合麦提江·玉苏甫</t>
  </si>
  <si>
    <t>喀什地区供销社环保科技公司副经理</t>
  </si>
  <si>
    <t>驻村期间当地发生暴力恐怖案件，随即到村民家中走访，遭暴徒袭击身亡。</t>
  </si>
  <si>
    <t>斯依提·艾买提</t>
  </si>
  <si>
    <t>伽师县克孜勒博依乡欧吐拉阿帕克霍加村1组组长</t>
  </si>
  <si>
    <t>当地发生暴力恐怖案件后，到村民家中走访，遭暴徒袭击，在搏斗中被砍伤身亡。</t>
  </si>
  <si>
    <t>新疆维吾尔自治区伽师县</t>
  </si>
  <si>
    <t>塔力哈提·阿孜木</t>
  </si>
  <si>
    <t>特克斯县公安局辅警</t>
  </si>
  <si>
    <t>在救援落水群众过程中，保护绳索突然断裂，塔力哈提·阿孜木翻入水中，因水流湍急，被冲至河道下游牺牲。</t>
  </si>
  <si>
    <t>新疆维吾尔自治区特克斯县</t>
  </si>
  <si>
    <t>2017年烈士褒扬金测算表</t>
  </si>
  <si>
    <t>单位：人、元</t>
  </si>
  <si>
    <t>2013年牺牲烈士
补助资金</t>
  </si>
  <si>
    <t>2014年牺牲烈士
补助资金</t>
  </si>
  <si>
    <t>2015年牺牲烈士
补助资金</t>
  </si>
  <si>
    <t>2016年牺牲烈士
补助资金</t>
  </si>
  <si>
    <t>2017年牺牲烈士补助资金</t>
  </si>
  <si>
    <t>取整后拟下达金额(万元）</t>
  </si>
  <si>
    <t>补助金额</t>
  </si>
  <si>
    <t>补助标准</t>
  </si>
  <si>
    <t>人数</t>
  </si>
  <si>
    <t>辽宁</t>
  </si>
  <si>
    <t>黑龙江</t>
  </si>
  <si>
    <t>江西</t>
  </si>
  <si>
    <t>西藏</t>
  </si>
  <si>
    <t>新疆</t>
  </si>
  <si>
    <t>兵团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</si>
</sst>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800]dddd\,\ mmmm\ dd\,\ yyyy"/>
    <numFmt numFmtId="178" formatCode="0_ "/>
    <numFmt numFmtId="179" formatCode="yyyy&quot;年&quot;m&quot;月&quot;d&quot;日&quot;;@"/>
    <numFmt numFmtId="180" formatCode="[$-804]yyyy/m/d"/>
    <numFmt numFmtId="181" formatCode="0.00_);[Red]\(0.00\)"/>
    <numFmt numFmtId="182" formatCode="0.00_ "/>
    <numFmt numFmtId="183" formatCode="0.000_ "/>
    <numFmt numFmtId="184" formatCode="0_);[Red]\(0\)"/>
  </numFmts>
  <fonts count="55">
    <font>
      <sz val="12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方正小标宋简体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sz val="12"/>
      <name val="黑体"/>
      <family val="3"/>
    </font>
    <font>
      <sz val="10"/>
      <name val="仿宋"/>
      <family val="0"/>
    </font>
    <font>
      <sz val="10"/>
      <name val="黑体"/>
      <family val="3"/>
    </font>
    <font>
      <sz val="12"/>
      <name val="仿宋"/>
      <family val="0"/>
    </font>
    <font>
      <sz val="10"/>
      <color indexed="8"/>
      <name val="仿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right" vertical="center" wrapText="1"/>
    </xf>
    <xf numFmtId="178" fontId="4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76" fontId="18" fillId="0" borderId="11" xfId="0" applyNumberFormat="1" applyFont="1" applyFill="1" applyBorder="1" applyAlignment="1">
      <alignment horizontal="center" vertical="center" wrapText="1"/>
    </xf>
    <xf numFmtId="177" fontId="18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57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177" fontId="17" fillId="0" borderId="10" xfId="0" applyNumberFormat="1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 applyProtection="1">
      <alignment horizontal="left" vertical="center" wrapText="1"/>
      <protection/>
    </xf>
    <xf numFmtId="177" fontId="17" fillId="0" borderId="10" xfId="0" applyNumberFormat="1" applyFont="1" applyFill="1" applyBorder="1" applyAlignment="1" applyProtection="1">
      <alignment horizontal="center" vertical="center" wrapText="1"/>
      <protection/>
    </xf>
    <xf numFmtId="18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6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31" fontId="17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76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57" fontId="17" fillId="0" borderId="10" xfId="0" applyNumberFormat="1" applyFont="1" applyBorder="1" applyAlignment="1">
      <alignment horizontal="center" vertical="center" wrapText="1"/>
    </xf>
    <xf numFmtId="176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57" fontId="17" fillId="0" borderId="10" xfId="0" applyNumberFormat="1" applyFont="1" applyFill="1" applyBorder="1" applyAlignment="1">
      <alignment horizontal="center" vertical="center" wrapText="1"/>
    </xf>
    <xf numFmtId="31" fontId="17" fillId="0" borderId="10" xfId="0" applyNumberFormat="1" applyFont="1" applyFill="1" applyBorder="1" applyAlignment="1">
      <alignment horizontal="center" vertical="center" wrapText="1"/>
    </xf>
    <xf numFmtId="177" fontId="17" fillId="0" borderId="10" xfId="0" applyNumberFormat="1" applyFont="1" applyFill="1" applyBorder="1" applyAlignment="1">
      <alignment horizontal="left" vertical="center" wrapText="1"/>
    </xf>
    <xf numFmtId="17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57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31" fontId="20" fillId="0" borderId="10" xfId="0" applyNumberFormat="1" applyFont="1" applyFill="1" applyBorder="1" applyAlignment="1">
      <alignment horizontal="center" vertical="center" wrapText="1"/>
    </xf>
    <xf numFmtId="177" fontId="17" fillId="0" borderId="10" xfId="46" applyNumberFormat="1" applyFont="1" applyFill="1" applyBorder="1" applyAlignment="1">
      <alignment horizontal="center" vertical="center" wrapText="1"/>
      <protection/>
    </xf>
    <xf numFmtId="176" fontId="17" fillId="0" borderId="10" xfId="46" applyNumberFormat="1" applyFont="1" applyFill="1" applyBorder="1" applyAlignment="1" applyProtection="1">
      <alignment horizontal="center" vertical="center" wrapText="1"/>
      <protection/>
    </xf>
    <xf numFmtId="177" fontId="17" fillId="0" borderId="10" xfId="46" applyNumberFormat="1" applyFont="1" applyFill="1" applyBorder="1" applyAlignment="1">
      <alignment horizontal="left" vertical="center" wrapText="1"/>
      <protection/>
    </xf>
    <xf numFmtId="179" fontId="17" fillId="0" borderId="10" xfId="40" applyNumberFormat="1" applyFont="1" applyFill="1" applyBorder="1" applyAlignment="1">
      <alignment horizontal="center" vertical="center" wrapText="1"/>
      <protection/>
    </xf>
    <xf numFmtId="177" fontId="17" fillId="0" borderId="10" xfId="40" applyNumberFormat="1" applyFont="1" applyFill="1" applyBorder="1" applyAlignment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57" fontId="17" fillId="0" borderId="10" xfId="54" applyNumberFormat="1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horizontal="left" vertical="center" wrapText="1"/>
      <protection/>
    </xf>
    <xf numFmtId="179" fontId="17" fillId="0" borderId="10" xfId="56" applyNumberFormat="1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horizontal="left" vertical="center" wrapText="1"/>
      <protection/>
    </xf>
    <xf numFmtId="31" fontId="17" fillId="0" borderId="10" xfId="57" applyNumberFormat="1" applyFont="1" applyFill="1" applyBorder="1" applyAlignment="1">
      <alignment horizontal="center" vertical="center" wrapText="1"/>
      <protection/>
    </xf>
    <xf numFmtId="177" fontId="17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wrapText="1"/>
    </xf>
    <xf numFmtId="0" fontId="20" fillId="0" borderId="10" xfId="47" applyFont="1" applyFill="1" applyBorder="1" applyAlignment="1">
      <alignment horizontal="center" vertical="center" wrapText="1"/>
      <protection/>
    </xf>
    <xf numFmtId="57" fontId="20" fillId="34" borderId="10" xfId="47" applyNumberFormat="1" applyFont="1" applyFill="1" applyBorder="1" applyAlignment="1">
      <alignment horizontal="center" vertical="center" wrapText="1"/>
      <protection/>
    </xf>
    <xf numFmtId="0" fontId="20" fillId="34" borderId="10" xfId="47" applyFont="1" applyFill="1" applyBorder="1" applyAlignment="1">
      <alignment horizontal="left" vertical="center" wrapText="1"/>
      <protection/>
    </xf>
    <xf numFmtId="31" fontId="20" fillId="0" borderId="10" xfId="0" applyNumberFormat="1" applyFont="1" applyBorder="1" applyAlignment="1">
      <alignment horizontal="center" vertical="center" wrapText="1"/>
    </xf>
    <xf numFmtId="31" fontId="20" fillId="0" borderId="10" xfId="47" applyNumberFormat="1" applyFont="1" applyFill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176" fontId="17" fillId="0" borderId="10" xfId="53" applyNumberFormat="1" applyFont="1" applyBorder="1" applyAlignment="1">
      <alignment horizontal="center" vertical="center" wrapText="1"/>
      <protection/>
    </xf>
    <xf numFmtId="179" fontId="17" fillId="0" borderId="10" xfId="53" applyNumberFormat="1" applyFont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77" fontId="19" fillId="0" borderId="0" xfId="0" applyNumberFormat="1" applyFont="1" applyFill="1" applyBorder="1" applyAlignment="1">
      <alignment horizontal="center" vertical="center" wrapText="1"/>
    </xf>
    <xf numFmtId="178" fontId="10" fillId="35" borderId="10" xfId="0" applyNumberFormat="1" applyFont="1" applyFill="1" applyBorder="1" applyAlignment="1">
      <alignment horizontal="center" vertical="center" wrapText="1"/>
    </xf>
    <xf numFmtId="178" fontId="11" fillId="35" borderId="10" xfId="0" applyNumberFormat="1" applyFont="1" applyFill="1" applyBorder="1" applyAlignment="1">
      <alignment horizontal="center" vertical="center" wrapText="1"/>
    </xf>
    <xf numFmtId="178" fontId="10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83" fontId="11" fillId="33" borderId="10" xfId="0" applyNumberFormat="1" applyFont="1" applyFill="1" applyBorder="1" applyAlignment="1">
      <alignment horizontal="center" vertical="center" wrapText="1"/>
    </xf>
    <xf numFmtId="184" fontId="11" fillId="33" borderId="10" xfId="0" applyNumberFormat="1" applyFont="1" applyFill="1" applyBorder="1" applyAlignment="1">
      <alignment horizontal="center" vertical="center" wrapText="1"/>
    </xf>
    <xf numFmtId="178" fontId="11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18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81" fontId="8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182" fontId="10" fillId="0" borderId="10" xfId="0" applyNumberFormat="1" applyFont="1" applyFill="1" applyBorder="1" applyAlignment="1">
      <alignment horizontal="center"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84" fontId="11" fillId="35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4" xfId="42"/>
    <cellStyle name="常规 2 5" xfId="43"/>
    <cellStyle name="常规 2 6" xfId="44"/>
    <cellStyle name="常规 2 7" xfId="45"/>
    <cellStyle name="常规 2 9" xfId="46"/>
    <cellStyle name="常规 23" xfId="47"/>
    <cellStyle name="常规 3" xfId="48"/>
    <cellStyle name="常规 5" xfId="49"/>
    <cellStyle name="常规 7" xfId="50"/>
    <cellStyle name="常规 8" xfId="51"/>
    <cellStyle name="常规 9" xfId="52"/>
    <cellStyle name="常规_Sheet1_1" xfId="53"/>
    <cellStyle name="常规_烈士评定备案表" xfId="54"/>
    <cellStyle name="常规_烈士评定备案表_1" xfId="55"/>
    <cellStyle name="常规_烈士评定备案表_2" xfId="56"/>
    <cellStyle name="常规_烈士评定备案表_3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6" sqref="E6"/>
    </sheetView>
  </sheetViews>
  <sheetFormatPr defaultColWidth="9.00390625" defaultRowHeight="14.25"/>
  <cols>
    <col min="1" max="1" width="4.50390625" style="37" customWidth="1"/>
    <col min="2" max="2" width="6.375" style="37" customWidth="1"/>
    <col min="3" max="3" width="12.25390625" style="37" customWidth="1"/>
    <col min="4" max="4" width="10.375" style="37" customWidth="1"/>
    <col min="5" max="5" width="4.25390625" style="37" customWidth="1"/>
    <col min="6" max="6" width="9.125" style="95" customWidth="1"/>
    <col min="7" max="7" width="28.125" style="96" customWidth="1"/>
    <col min="8" max="8" width="14.50390625" style="97" customWidth="1"/>
    <col min="9" max="9" width="10.50390625" style="96" hidden="1" customWidth="1"/>
    <col min="10" max="10" width="12.625" style="97" customWidth="1"/>
    <col min="11" max="11" width="13.875" style="37" customWidth="1"/>
    <col min="12" max="12" width="13.00390625" style="37" customWidth="1"/>
    <col min="13" max="13" width="9.375" style="37" customWidth="1"/>
    <col min="14" max="14" width="11.25390625" style="62" hidden="1" customWidth="1"/>
    <col min="15" max="15" width="8.50390625" style="3" hidden="1" customWidth="1"/>
    <col min="16" max="16" width="9.00390625" style="3" hidden="1" customWidth="1"/>
    <col min="17" max="239" width="9.00390625" style="3" customWidth="1"/>
  </cols>
  <sheetData>
    <row r="1" spans="1:239" s="1" customFormat="1" ht="22.5" customHeight="1">
      <c r="A1" s="111" t="s">
        <v>0</v>
      </c>
      <c r="B1" s="112"/>
      <c r="C1" s="112"/>
      <c r="D1" s="112"/>
      <c r="E1" s="112"/>
      <c r="F1" s="112"/>
      <c r="G1" s="111"/>
      <c r="H1" s="112"/>
      <c r="I1" s="111"/>
      <c r="J1" s="112"/>
      <c r="K1" s="112"/>
      <c r="L1" s="112"/>
      <c r="M1" s="112"/>
      <c r="N1" s="18"/>
      <c r="O1" s="1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</row>
    <row r="2" spans="1:15" ht="39" customHeight="1">
      <c r="A2" s="113" t="s">
        <v>88</v>
      </c>
      <c r="B2" s="113"/>
      <c r="C2" s="113"/>
      <c r="D2" s="113"/>
      <c r="E2" s="113"/>
      <c r="F2" s="113"/>
      <c r="G2" s="114"/>
      <c r="H2" s="113"/>
      <c r="I2" s="114"/>
      <c r="J2" s="113"/>
      <c r="K2" s="113"/>
      <c r="L2" s="113"/>
      <c r="M2" s="113"/>
      <c r="N2" s="18"/>
      <c r="O2" s="20"/>
    </row>
    <row r="3" spans="1:239" s="26" customFormat="1" ht="39.75" customHeight="1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1" t="s">
        <v>7</v>
      </c>
      <c r="H3" s="23" t="s">
        <v>8</v>
      </c>
      <c r="I3" s="21" t="s">
        <v>89</v>
      </c>
      <c r="J3" s="23" t="s">
        <v>9</v>
      </c>
      <c r="K3" s="21" t="s">
        <v>10</v>
      </c>
      <c r="L3" s="21" t="s">
        <v>90</v>
      </c>
      <c r="M3" s="21" t="s">
        <v>91</v>
      </c>
      <c r="N3" s="18" t="s">
        <v>92</v>
      </c>
      <c r="O3" s="24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</row>
    <row r="4" spans="1:239" s="38" customFormat="1" ht="31.5" customHeight="1">
      <c r="A4" s="27">
        <v>1</v>
      </c>
      <c r="B4" s="27" t="s">
        <v>11</v>
      </c>
      <c r="C4" s="27">
        <v>935850</v>
      </c>
      <c r="D4" s="28" t="s">
        <v>93</v>
      </c>
      <c r="E4" s="28" t="s">
        <v>40</v>
      </c>
      <c r="F4" s="29">
        <v>28522</v>
      </c>
      <c r="G4" s="30" t="s">
        <v>94</v>
      </c>
      <c r="H4" s="31">
        <v>42426</v>
      </c>
      <c r="I4" s="32" t="s">
        <v>95</v>
      </c>
      <c r="J4" s="33">
        <v>42456</v>
      </c>
      <c r="K4" s="34" t="s">
        <v>96</v>
      </c>
      <c r="L4" s="27" t="s">
        <v>97</v>
      </c>
      <c r="M4" s="27">
        <v>935850</v>
      </c>
      <c r="N4" s="35" t="s">
        <v>98</v>
      </c>
      <c r="O4" s="36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</row>
    <row r="5" spans="1:239" s="38" customFormat="1" ht="31.5" customHeight="1">
      <c r="A5" s="27">
        <v>2</v>
      </c>
      <c r="B5" s="27" t="s">
        <v>14</v>
      </c>
      <c r="C5" s="27">
        <v>865320</v>
      </c>
      <c r="D5" s="28" t="s">
        <v>99</v>
      </c>
      <c r="E5" s="28" t="s">
        <v>12</v>
      </c>
      <c r="F5" s="29">
        <v>37073</v>
      </c>
      <c r="G5" s="30" t="s">
        <v>100</v>
      </c>
      <c r="H5" s="31">
        <v>42189</v>
      </c>
      <c r="I5" s="32" t="s">
        <v>101</v>
      </c>
      <c r="J5" s="31">
        <v>42943</v>
      </c>
      <c r="K5" s="34" t="s">
        <v>15</v>
      </c>
      <c r="L5" s="27" t="s">
        <v>102</v>
      </c>
      <c r="M5" s="27">
        <v>865320</v>
      </c>
      <c r="N5" s="18" t="s">
        <v>103</v>
      </c>
      <c r="O5" s="39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</row>
    <row r="6" spans="1:239" s="45" customFormat="1" ht="31.5" customHeight="1">
      <c r="A6" s="27">
        <v>3</v>
      </c>
      <c r="B6" s="110" t="s">
        <v>16</v>
      </c>
      <c r="C6" s="110">
        <v>5905620</v>
      </c>
      <c r="D6" s="41" t="s">
        <v>104</v>
      </c>
      <c r="E6" s="31" t="s">
        <v>12</v>
      </c>
      <c r="F6" s="42">
        <v>25324</v>
      </c>
      <c r="G6" s="43" t="s">
        <v>105</v>
      </c>
      <c r="H6" s="44">
        <v>42433</v>
      </c>
      <c r="I6" s="43" t="s">
        <v>106</v>
      </c>
      <c r="J6" s="44">
        <v>42977</v>
      </c>
      <c r="K6" s="31" t="s">
        <v>17</v>
      </c>
      <c r="L6" s="41" t="s">
        <v>107</v>
      </c>
      <c r="M6" s="27">
        <v>935850</v>
      </c>
      <c r="N6" s="35" t="s">
        <v>103</v>
      </c>
      <c r="O6" s="39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</row>
    <row r="7" spans="1:239" s="45" customFormat="1" ht="31.5" customHeight="1">
      <c r="A7" s="27">
        <v>4</v>
      </c>
      <c r="B7" s="110"/>
      <c r="C7" s="110"/>
      <c r="D7" s="41" t="s">
        <v>108</v>
      </c>
      <c r="E7" s="31" t="s">
        <v>12</v>
      </c>
      <c r="F7" s="42">
        <v>19329</v>
      </c>
      <c r="G7" s="43" t="s">
        <v>109</v>
      </c>
      <c r="H7" s="44">
        <v>42433</v>
      </c>
      <c r="I7" s="43" t="s">
        <v>106</v>
      </c>
      <c r="J7" s="44">
        <v>42977</v>
      </c>
      <c r="K7" s="31" t="s">
        <v>17</v>
      </c>
      <c r="L7" s="41" t="s">
        <v>107</v>
      </c>
      <c r="M7" s="27">
        <v>935850</v>
      </c>
      <c r="N7" s="35" t="s">
        <v>103</v>
      </c>
      <c r="O7" s="3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</row>
    <row r="8" spans="1:239" s="45" customFormat="1" ht="31.5" customHeight="1">
      <c r="A8" s="27">
        <v>5</v>
      </c>
      <c r="B8" s="110"/>
      <c r="C8" s="110"/>
      <c r="D8" s="31" t="s">
        <v>110</v>
      </c>
      <c r="E8" s="31" t="s">
        <v>12</v>
      </c>
      <c r="F8" s="46">
        <v>30987</v>
      </c>
      <c r="G8" s="43" t="s">
        <v>111</v>
      </c>
      <c r="H8" s="44">
        <v>42828</v>
      </c>
      <c r="I8" s="43" t="s">
        <v>112</v>
      </c>
      <c r="J8" s="44">
        <v>42935</v>
      </c>
      <c r="K8" s="31" t="s">
        <v>17</v>
      </c>
      <c r="L8" s="41" t="s">
        <v>113</v>
      </c>
      <c r="M8" s="41">
        <v>1008480</v>
      </c>
      <c r="N8" s="35" t="s">
        <v>103</v>
      </c>
      <c r="O8" s="39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</row>
    <row r="9" spans="1:239" s="45" customFormat="1" ht="31.5" customHeight="1">
      <c r="A9" s="27">
        <v>6</v>
      </c>
      <c r="B9" s="110"/>
      <c r="C9" s="110"/>
      <c r="D9" s="41" t="s">
        <v>114</v>
      </c>
      <c r="E9" s="31" t="s">
        <v>12</v>
      </c>
      <c r="F9" s="42">
        <v>34912</v>
      </c>
      <c r="G9" s="43" t="s">
        <v>115</v>
      </c>
      <c r="H9" s="44">
        <v>42828</v>
      </c>
      <c r="I9" s="43" t="s">
        <v>112</v>
      </c>
      <c r="J9" s="44">
        <v>42935</v>
      </c>
      <c r="K9" s="31" t="s">
        <v>17</v>
      </c>
      <c r="L9" s="41" t="s">
        <v>113</v>
      </c>
      <c r="M9" s="41">
        <v>1008480</v>
      </c>
      <c r="N9" s="35" t="s">
        <v>103</v>
      </c>
      <c r="O9" s="39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</row>
    <row r="10" spans="1:239" s="45" customFormat="1" ht="31.5" customHeight="1">
      <c r="A10" s="27">
        <v>7</v>
      </c>
      <c r="B10" s="110"/>
      <c r="C10" s="110"/>
      <c r="D10" s="41" t="s">
        <v>116</v>
      </c>
      <c r="E10" s="31" t="s">
        <v>12</v>
      </c>
      <c r="F10" s="42">
        <v>33848</v>
      </c>
      <c r="G10" s="43" t="s">
        <v>111</v>
      </c>
      <c r="H10" s="44">
        <v>42828</v>
      </c>
      <c r="I10" s="43" t="s">
        <v>112</v>
      </c>
      <c r="J10" s="44">
        <v>42935</v>
      </c>
      <c r="K10" s="31" t="s">
        <v>17</v>
      </c>
      <c r="L10" s="41" t="s">
        <v>113</v>
      </c>
      <c r="M10" s="41">
        <v>1008480</v>
      </c>
      <c r="N10" s="35" t="s">
        <v>103</v>
      </c>
      <c r="O10" s="39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</row>
    <row r="11" spans="1:239" s="45" customFormat="1" ht="31.5" customHeight="1">
      <c r="A11" s="27">
        <v>8</v>
      </c>
      <c r="B11" s="110"/>
      <c r="C11" s="110"/>
      <c r="D11" s="41" t="s">
        <v>117</v>
      </c>
      <c r="E11" s="31" t="s">
        <v>12</v>
      </c>
      <c r="F11" s="42">
        <v>29190</v>
      </c>
      <c r="G11" s="43" t="s">
        <v>111</v>
      </c>
      <c r="H11" s="44">
        <v>42828</v>
      </c>
      <c r="I11" s="43" t="s">
        <v>112</v>
      </c>
      <c r="J11" s="44">
        <v>42935</v>
      </c>
      <c r="K11" s="31" t="s">
        <v>17</v>
      </c>
      <c r="L11" s="41" t="s">
        <v>113</v>
      </c>
      <c r="M11" s="41">
        <v>1008480</v>
      </c>
      <c r="N11" s="35" t="s">
        <v>103</v>
      </c>
      <c r="O11" s="39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</row>
    <row r="12" spans="1:239" s="45" customFormat="1" ht="31.5" customHeight="1">
      <c r="A12" s="27">
        <v>9</v>
      </c>
      <c r="B12" s="110" t="s">
        <v>19</v>
      </c>
      <c r="C12" s="110">
        <v>4499340</v>
      </c>
      <c r="D12" s="41" t="s">
        <v>118</v>
      </c>
      <c r="E12" s="41" t="s">
        <v>12</v>
      </c>
      <c r="F12" s="47" t="s">
        <v>119</v>
      </c>
      <c r="G12" s="48" t="s">
        <v>120</v>
      </c>
      <c r="H12" s="47" t="s">
        <v>121</v>
      </c>
      <c r="I12" s="48" t="s">
        <v>122</v>
      </c>
      <c r="J12" s="44">
        <v>42779</v>
      </c>
      <c r="K12" s="41" t="s">
        <v>20</v>
      </c>
      <c r="L12" s="41" t="s">
        <v>123</v>
      </c>
      <c r="M12" s="41">
        <v>1008480</v>
      </c>
      <c r="N12" s="35" t="s">
        <v>98</v>
      </c>
      <c r="O12" s="39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</row>
    <row r="13" spans="1:239" s="38" customFormat="1" ht="31.5" customHeight="1">
      <c r="A13" s="27">
        <v>10</v>
      </c>
      <c r="B13" s="110"/>
      <c r="C13" s="110"/>
      <c r="D13" s="31" t="s">
        <v>124</v>
      </c>
      <c r="E13" s="31" t="s">
        <v>12</v>
      </c>
      <c r="F13" s="46">
        <v>27996</v>
      </c>
      <c r="G13" s="49" t="s">
        <v>125</v>
      </c>
      <c r="H13" s="50" t="s">
        <v>126</v>
      </c>
      <c r="I13" s="49" t="s">
        <v>127</v>
      </c>
      <c r="J13" s="44">
        <v>42912</v>
      </c>
      <c r="K13" s="41" t="s">
        <v>20</v>
      </c>
      <c r="L13" s="41" t="s">
        <v>128</v>
      </c>
      <c r="M13" s="41">
        <v>736950</v>
      </c>
      <c r="N13" s="35" t="s">
        <v>103</v>
      </c>
      <c r="O13" s="39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</row>
    <row r="14" spans="1:239" s="38" customFormat="1" ht="31.5" customHeight="1">
      <c r="A14" s="27">
        <v>11</v>
      </c>
      <c r="B14" s="110"/>
      <c r="C14" s="110"/>
      <c r="D14" s="41" t="s">
        <v>129</v>
      </c>
      <c r="E14" s="41" t="s">
        <v>12</v>
      </c>
      <c r="F14" s="47" t="s">
        <v>130</v>
      </c>
      <c r="G14" s="49" t="s">
        <v>125</v>
      </c>
      <c r="H14" s="50" t="s">
        <v>131</v>
      </c>
      <c r="I14" s="49" t="s">
        <v>127</v>
      </c>
      <c r="J14" s="44">
        <v>42912</v>
      </c>
      <c r="K14" s="41" t="s">
        <v>20</v>
      </c>
      <c r="L14" s="41" t="s">
        <v>128</v>
      </c>
      <c r="M14" s="41">
        <v>736950</v>
      </c>
      <c r="N14" s="35" t="s">
        <v>103</v>
      </c>
      <c r="O14" s="39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</row>
    <row r="15" spans="1:239" s="38" customFormat="1" ht="31.5" customHeight="1">
      <c r="A15" s="27">
        <v>12</v>
      </c>
      <c r="B15" s="110"/>
      <c r="C15" s="110"/>
      <c r="D15" s="41" t="s">
        <v>132</v>
      </c>
      <c r="E15" s="41" t="s">
        <v>12</v>
      </c>
      <c r="F15" s="51">
        <v>32964</v>
      </c>
      <c r="G15" s="43" t="s">
        <v>133</v>
      </c>
      <c r="H15" s="44">
        <v>42937</v>
      </c>
      <c r="I15" s="43" t="s">
        <v>134</v>
      </c>
      <c r="J15" s="44">
        <v>42954</v>
      </c>
      <c r="K15" s="41" t="s">
        <v>20</v>
      </c>
      <c r="L15" s="41" t="s">
        <v>135</v>
      </c>
      <c r="M15" s="41">
        <v>1008480</v>
      </c>
      <c r="N15" s="35" t="s">
        <v>103</v>
      </c>
      <c r="O15" s="39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</row>
    <row r="16" spans="1:239" s="38" customFormat="1" ht="31.5" customHeight="1">
      <c r="A16" s="27">
        <v>13</v>
      </c>
      <c r="B16" s="110"/>
      <c r="C16" s="110"/>
      <c r="D16" s="41" t="s">
        <v>136</v>
      </c>
      <c r="E16" s="41" t="s">
        <v>12</v>
      </c>
      <c r="F16" s="51">
        <v>34731</v>
      </c>
      <c r="G16" s="43" t="s">
        <v>133</v>
      </c>
      <c r="H16" s="44">
        <v>42937</v>
      </c>
      <c r="I16" s="43" t="s">
        <v>137</v>
      </c>
      <c r="J16" s="44">
        <v>42954</v>
      </c>
      <c r="K16" s="41" t="s">
        <v>20</v>
      </c>
      <c r="L16" s="41" t="s">
        <v>135</v>
      </c>
      <c r="M16" s="41">
        <v>1008480</v>
      </c>
      <c r="N16" s="35" t="s">
        <v>103</v>
      </c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</row>
    <row r="17" spans="1:239" s="38" customFormat="1" ht="31.5" customHeight="1">
      <c r="A17" s="27">
        <v>14</v>
      </c>
      <c r="B17" s="27" t="s">
        <v>21</v>
      </c>
      <c r="C17" s="27">
        <v>736950</v>
      </c>
      <c r="D17" s="27" t="s">
        <v>138</v>
      </c>
      <c r="E17" s="27" t="s">
        <v>12</v>
      </c>
      <c r="F17" s="52">
        <v>21429</v>
      </c>
      <c r="G17" s="53" t="s">
        <v>139</v>
      </c>
      <c r="H17" s="31">
        <v>41638</v>
      </c>
      <c r="I17" s="53" t="s">
        <v>140</v>
      </c>
      <c r="J17" s="31">
        <v>42836</v>
      </c>
      <c r="K17" s="27" t="s">
        <v>22</v>
      </c>
      <c r="L17" s="27" t="s">
        <v>141</v>
      </c>
      <c r="M17" s="27">
        <v>736950</v>
      </c>
      <c r="N17" s="35" t="s">
        <v>103</v>
      </c>
      <c r="O17" s="39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</row>
    <row r="18" spans="1:239" s="54" customFormat="1" ht="31.5" customHeight="1">
      <c r="A18" s="27">
        <v>15</v>
      </c>
      <c r="B18" s="115" t="s">
        <v>24</v>
      </c>
      <c r="C18" s="115">
        <v>3818130</v>
      </c>
      <c r="D18" s="28" t="s">
        <v>142</v>
      </c>
      <c r="E18" s="28" t="s">
        <v>12</v>
      </c>
      <c r="F18" s="29">
        <v>27334</v>
      </c>
      <c r="G18" s="30" t="s">
        <v>143</v>
      </c>
      <c r="H18" s="31">
        <v>42674</v>
      </c>
      <c r="I18" s="32" t="s">
        <v>144</v>
      </c>
      <c r="J18" s="44">
        <v>43041</v>
      </c>
      <c r="K18" s="34" t="s">
        <v>25</v>
      </c>
      <c r="L18" s="41" t="s">
        <v>145</v>
      </c>
      <c r="M18" s="27">
        <v>935850</v>
      </c>
      <c r="N18" s="35" t="s">
        <v>103</v>
      </c>
      <c r="O18" s="39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</row>
    <row r="19" spans="1:239" s="54" customFormat="1" ht="31.5" customHeight="1">
      <c r="A19" s="27">
        <v>16</v>
      </c>
      <c r="B19" s="115"/>
      <c r="C19" s="115"/>
      <c r="D19" s="28" t="s">
        <v>146</v>
      </c>
      <c r="E19" s="28" t="s">
        <v>12</v>
      </c>
      <c r="F19" s="29">
        <v>22160</v>
      </c>
      <c r="G19" s="30" t="s">
        <v>147</v>
      </c>
      <c r="H19" s="31">
        <v>42193</v>
      </c>
      <c r="I19" s="32" t="s">
        <v>148</v>
      </c>
      <c r="J19" s="44">
        <v>43041</v>
      </c>
      <c r="K19" s="34" t="s">
        <v>25</v>
      </c>
      <c r="L19" s="41" t="s">
        <v>149</v>
      </c>
      <c r="M19" s="41">
        <v>865320</v>
      </c>
      <c r="N19" s="35" t="s">
        <v>103</v>
      </c>
      <c r="O19" s="39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</row>
    <row r="20" spans="1:239" s="2" customFormat="1" ht="31.5" customHeight="1">
      <c r="A20" s="27">
        <v>17</v>
      </c>
      <c r="B20" s="115"/>
      <c r="C20" s="115"/>
      <c r="D20" s="27" t="s">
        <v>150</v>
      </c>
      <c r="E20" s="27" t="s">
        <v>12</v>
      </c>
      <c r="F20" s="55">
        <v>30407</v>
      </c>
      <c r="G20" s="53" t="s">
        <v>151</v>
      </c>
      <c r="H20" s="56">
        <v>42754</v>
      </c>
      <c r="I20" s="53" t="s">
        <v>152</v>
      </c>
      <c r="J20" s="56">
        <v>42757</v>
      </c>
      <c r="K20" s="27" t="s">
        <v>153</v>
      </c>
      <c r="L20" s="27" t="s">
        <v>154</v>
      </c>
      <c r="M20" s="41">
        <v>1008480</v>
      </c>
      <c r="N20" s="18" t="s">
        <v>155</v>
      </c>
      <c r="O20" s="20" t="s">
        <v>156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</row>
    <row r="21" spans="1:239" s="2" customFormat="1" ht="31.5" customHeight="1">
      <c r="A21" s="27">
        <v>18</v>
      </c>
      <c r="B21" s="115"/>
      <c r="C21" s="115"/>
      <c r="D21" s="27" t="s">
        <v>157</v>
      </c>
      <c r="E21" s="27" t="s">
        <v>12</v>
      </c>
      <c r="F21" s="55">
        <v>32540</v>
      </c>
      <c r="G21" s="53" t="s">
        <v>158</v>
      </c>
      <c r="H21" s="56">
        <v>42754</v>
      </c>
      <c r="I21" s="53" t="s">
        <v>152</v>
      </c>
      <c r="J21" s="56">
        <v>42757</v>
      </c>
      <c r="K21" s="27" t="s">
        <v>153</v>
      </c>
      <c r="L21" s="27" t="s">
        <v>159</v>
      </c>
      <c r="M21" s="41">
        <v>1008480</v>
      </c>
      <c r="N21" s="18" t="s">
        <v>155</v>
      </c>
      <c r="O21" s="20" t="s">
        <v>156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</row>
    <row r="22" spans="1:239" s="38" customFormat="1" ht="31.5" customHeight="1">
      <c r="A22" s="27">
        <v>19</v>
      </c>
      <c r="B22" s="110" t="s">
        <v>26</v>
      </c>
      <c r="C22" s="110">
        <v>1944330</v>
      </c>
      <c r="D22" s="31" t="s">
        <v>160</v>
      </c>
      <c r="E22" s="31" t="s">
        <v>12</v>
      </c>
      <c r="F22" s="52">
        <v>34001</v>
      </c>
      <c r="G22" s="57" t="s">
        <v>161</v>
      </c>
      <c r="H22" s="52">
        <v>42641</v>
      </c>
      <c r="I22" s="57" t="s">
        <v>162</v>
      </c>
      <c r="J22" s="31">
        <v>43021</v>
      </c>
      <c r="K22" s="31" t="s">
        <v>27</v>
      </c>
      <c r="L22" s="41" t="s">
        <v>163</v>
      </c>
      <c r="M22" s="27">
        <v>935850</v>
      </c>
      <c r="N22" s="35" t="s">
        <v>103</v>
      </c>
      <c r="O22" s="39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</row>
    <row r="23" spans="1:239" s="38" customFormat="1" ht="31.5" customHeight="1">
      <c r="A23" s="27">
        <v>20</v>
      </c>
      <c r="B23" s="110"/>
      <c r="C23" s="110"/>
      <c r="D23" s="31" t="s">
        <v>164</v>
      </c>
      <c r="E23" s="31" t="s">
        <v>12</v>
      </c>
      <c r="F23" s="52">
        <v>33786</v>
      </c>
      <c r="G23" s="57" t="s">
        <v>165</v>
      </c>
      <c r="H23" s="58">
        <v>42959</v>
      </c>
      <c r="I23" s="57" t="s">
        <v>166</v>
      </c>
      <c r="J23" s="31">
        <v>43067</v>
      </c>
      <c r="K23" s="31" t="s">
        <v>27</v>
      </c>
      <c r="L23" s="41" t="s">
        <v>167</v>
      </c>
      <c r="M23" s="41">
        <v>1008480</v>
      </c>
      <c r="N23" s="35" t="s">
        <v>103</v>
      </c>
      <c r="O23" s="39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</row>
    <row r="24" spans="1:239" s="38" customFormat="1" ht="30" customHeight="1">
      <c r="A24" s="27">
        <v>21</v>
      </c>
      <c r="B24" s="110" t="s">
        <v>28</v>
      </c>
      <c r="C24" s="110">
        <v>2952810</v>
      </c>
      <c r="D24" s="28" t="s">
        <v>168</v>
      </c>
      <c r="E24" s="28" t="s">
        <v>12</v>
      </c>
      <c r="F24" s="29">
        <v>26146</v>
      </c>
      <c r="G24" s="43" t="s">
        <v>169</v>
      </c>
      <c r="H24" s="31">
        <v>42628</v>
      </c>
      <c r="I24" s="32" t="s">
        <v>170</v>
      </c>
      <c r="J24" s="33">
        <v>42909</v>
      </c>
      <c r="K24" s="34" t="s">
        <v>29</v>
      </c>
      <c r="L24" s="41" t="s">
        <v>171</v>
      </c>
      <c r="M24" s="27">
        <v>935850</v>
      </c>
      <c r="N24" s="35" t="s">
        <v>103</v>
      </c>
      <c r="O24" s="39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</row>
    <row r="25" spans="1:239" s="63" customFormat="1" ht="30" customHeight="1">
      <c r="A25" s="27">
        <v>22</v>
      </c>
      <c r="B25" s="110"/>
      <c r="C25" s="110"/>
      <c r="D25" s="59" t="s">
        <v>172</v>
      </c>
      <c r="E25" s="59" t="s">
        <v>12</v>
      </c>
      <c r="F25" s="51">
        <v>34455</v>
      </c>
      <c r="G25" s="60" t="s">
        <v>173</v>
      </c>
      <c r="H25" s="44">
        <v>42857</v>
      </c>
      <c r="I25" s="60" t="s">
        <v>174</v>
      </c>
      <c r="J25" s="44">
        <v>42858</v>
      </c>
      <c r="K25" s="61" t="s">
        <v>13</v>
      </c>
      <c r="L25" s="59" t="s">
        <v>175</v>
      </c>
      <c r="M25" s="41">
        <v>1008480</v>
      </c>
      <c r="N25" s="18" t="s">
        <v>103</v>
      </c>
      <c r="O25" s="18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</row>
    <row r="26" spans="1:239" s="63" customFormat="1" ht="30" customHeight="1">
      <c r="A26" s="27">
        <v>23</v>
      </c>
      <c r="B26" s="110"/>
      <c r="C26" s="110"/>
      <c r="D26" s="59" t="s">
        <v>176</v>
      </c>
      <c r="E26" s="59" t="s">
        <v>12</v>
      </c>
      <c r="F26" s="51">
        <v>36495</v>
      </c>
      <c r="G26" s="60" t="s">
        <v>177</v>
      </c>
      <c r="H26" s="44">
        <v>42873</v>
      </c>
      <c r="I26" s="60" t="s">
        <v>178</v>
      </c>
      <c r="J26" s="44">
        <v>42873</v>
      </c>
      <c r="K26" s="61" t="s">
        <v>13</v>
      </c>
      <c r="L26" s="59" t="s">
        <v>179</v>
      </c>
      <c r="M26" s="41">
        <v>1008480</v>
      </c>
      <c r="N26" s="18" t="s">
        <v>103</v>
      </c>
      <c r="O26" s="18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</row>
    <row r="27" spans="1:239" s="38" customFormat="1" ht="30" customHeight="1">
      <c r="A27" s="27">
        <v>24</v>
      </c>
      <c r="B27" s="110" t="s">
        <v>30</v>
      </c>
      <c r="C27" s="110">
        <v>7059360</v>
      </c>
      <c r="D27" s="41" t="s">
        <v>180</v>
      </c>
      <c r="E27" s="41" t="s">
        <v>12</v>
      </c>
      <c r="F27" s="51">
        <v>26299</v>
      </c>
      <c r="G27" s="43" t="s">
        <v>181</v>
      </c>
      <c r="H27" s="44">
        <v>42836</v>
      </c>
      <c r="I27" s="43" t="s">
        <v>182</v>
      </c>
      <c r="J27" s="44">
        <v>42958</v>
      </c>
      <c r="K27" s="41" t="s">
        <v>31</v>
      </c>
      <c r="L27" s="41" t="s">
        <v>183</v>
      </c>
      <c r="M27" s="41">
        <v>1008480</v>
      </c>
      <c r="N27" s="35" t="s">
        <v>103</v>
      </c>
      <c r="O27" s="39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</row>
    <row r="28" spans="1:239" s="38" customFormat="1" ht="30" customHeight="1">
      <c r="A28" s="27">
        <v>25</v>
      </c>
      <c r="B28" s="110"/>
      <c r="C28" s="110"/>
      <c r="D28" s="41" t="s">
        <v>184</v>
      </c>
      <c r="E28" s="41" t="s">
        <v>12</v>
      </c>
      <c r="F28" s="51">
        <v>24016</v>
      </c>
      <c r="G28" s="43" t="s">
        <v>185</v>
      </c>
      <c r="H28" s="44">
        <v>42836</v>
      </c>
      <c r="I28" s="43" t="s">
        <v>182</v>
      </c>
      <c r="J28" s="44">
        <v>42958</v>
      </c>
      <c r="K28" s="41" t="s">
        <v>31</v>
      </c>
      <c r="L28" s="41" t="s">
        <v>183</v>
      </c>
      <c r="M28" s="41">
        <v>1008480</v>
      </c>
      <c r="N28" s="35" t="s">
        <v>103</v>
      </c>
      <c r="O28" s="39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</row>
    <row r="29" spans="1:239" s="38" customFormat="1" ht="30" customHeight="1">
      <c r="A29" s="27">
        <v>26</v>
      </c>
      <c r="B29" s="110"/>
      <c r="C29" s="110"/>
      <c r="D29" s="41" t="s">
        <v>186</v>
      </c>
      <c r="E29" s="41" t="s">
        <v>12</v>
      </c>
      <c r="F29" s="51">
        <v>22282</v>
      </c>
      <c r="G29" s="43" t="s">
        <v>185</v>
      </c>
      <c r="H29" s="44">
        <v>42836</v>
      </c>
      <c r="I29" s="43" t="s">
        <v>182</v>
      </c>
      <c r="J29" s="44">
        <v>42958</v>
      </c>
      <c r="K29" s="41" t="s">
        <v>31</v>
      </c>
      <c r="L29" s="41" t="s">
        <v>183</v>
      </c>
      <c r="M29" s="41">
        <v>1008480</v>
      </c>
      <c r="N29" s="35" t="s">
        <v>103</v>
      </c>
      <c r="O29" s="39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</row>
    <row r="30" spans="1:239" s="38" customFormat="1" ht="30" customHeight="1">
      <c r="A30" s="27">
        <v>27</v>
      </c>
      <c r="B30" s="110"/>
      <c r="C30" s="110"/>
      <c r="D30" s="41" t="s">
        <v>187</v>
      </c>
      <c r="E30" s="41" t="s">
        <v>12</v>
      </c>
      <c r="F30" s="51">
        <v>31809</v>
      </c>
      <c r="G30" s="43" t="s">
        <v>185</v>
      </c>
      <c r="H30" s="44">
        <v>42836</v>
      </c>
      <c r="I30" s="43" t="s">
        <v>182</v>
      </c>
      <c r="J30" s="44">
        <v>42958</v>
      </c>
      <c r="K30" s="41" t="s">
        <v>31</v>
      </c>
      <c r="L30" s="41" t="s">
        <v>183</v>
      </c>
      <c r="M30" s="41">
        <v>1008480</v>
      </c>
      <c r="N30" s="35" t="s">
        <v>103</v>
      </c>
      <c r="O30" s="39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</row>
    <row r="31" spans="1:239" s="63" customFormat="1" ht="30" customHeight="1">
      <c r="A31" s="27">
        <v>28</v>
      </c>
      <c r="B31" s="110"/>
      <c r="C31" s="110"/>
      <c r="D31" s="59" t="s">
        <v>188</v>
      </c>
      <c r="E31" s="59" t="s">
        <v>12</v>
      </c>
      <c r="F31" s="51">
        <v>35551</v>
      </c>
      <c r="G31" s="60" t="s">
        <v>189</v>
      </c>
      <c r="H31" s="44">
        <v>42873</v>
      </c>
      <c r="I31" s="60" t="s">
        <v>178</v>
      </c>
      <c r="J31" s="44">
        <v>42873</v>
      </c>
      <c r="K31" s="61" t="s">
        <v>13</v>
      </c>
      <c r="L31" s="59" t="s">
        <v>190</v>
      </c>
      <c r="M31" s="41">
        <v>1008480</v>
      </c>
      <c r="N31" s="18" t="s">
        <v>103</v>
      </c>
      <c r="O31" s="18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</row>
    <row r="32" spans="1:15" ht="30" customHeight="1">
      <c r="A32" s="27">
        <v>29</v>
      </c>
      <c r="B32" s="110"/>
      <c r="C32" s="110"/>
      <c r="D32" s="64" t="s">
        <v>191</v>
      </c>
      <c r="E32" s="64" t="s">
        <v>12</v>
      </c>
      <c r="F32" s="65">
        <v>28491</v>
      </c>
      <c r="G32" s="66" t="s">
        <v>192</v>
      </c>
      <c r="H32" s="67">
        <v>42976</v>
      </c>
      <c r="I32" s="66" t="s">
        <v>193</v>
      </c>
      <c r="J32" s="67">
        <v>43006</v>
      </c>
      <c r="K32" s="64" t="s">
        <v>194</v>
      </c>
      <c r="L32" s="64" t="s">
        <v>195</v>
      </c>
      <c r="M32" s="41">
        <v>1008480</v>
      </c>
      <c r="N32" s="18" t="s">
        <v>155</v>
      </c>
      <c r="O32" s="20" t="s">
        <v>156</v>
      </c>
    </row>
    <row r="33" spans="1:15" ht="30" customHeight="1">
      <c r="A33" s="27">
        <v>30</v>
      </c>
      <c r="B33" s="110"/>
      <c r="C33" s="110"/>
      <c r="D33" s="64" t="s">
        <v>196</v>
      </c>
      <c r="E33" s="64" t="s">
        <v>12</v>
      </c>
      <c r="F33" s="65">
        <v>33970</v>
      </c>
      <c r="G33" s="66" t="s">
        <v>197</v>
      </c>
      <c r="H33" s="67">
        <v>42976</v>
      </c>
      <c r="I33" s="66" t="s">
        <v>193</v>
      </c>
      <c r="J33" s="67">
        <v>43006</v>
      </c>
      <c r="K33" s="64" t="s">
        <v>194</v>
      </c>
      <c r="L33" s="64" t="s">
        <v>198</v>
      </c>
      <c r="M33" s="41">
        <v>1008480</v>
      </c>
      <c r="N33" s="18" t="s">
        <v>155</v>
      </c>
      <c r="O33" s="20" t="s">
        <v>156</v>
      </c>
    </row>
    <row r="34" spans="1:239" s="54" customFormat="1" ht="31.5" customHeight="1">
      <c r="A34" s="27">
        <v>31</v>
      </c>
      <c r="B34" s="110" t="s">
        <v>32</v>
      </c>
      <c r="C34" s="110">
        <v>3890760</v>
      </c>
      <c r="D34" s="68" t="s">
        <v>199</v>
      </c>
      <c r="E34" s="68" t="s">
        <v>12</v>
      </c>
      <c r="F34" s="69">
        <v>34001</v>
      </c>
      <c r="G34" s="70" t="s">
        <v>200</v>
      </c>
      <c r="H34" s="71">
        <v>42091</v>
      </c>
      <c r="I34" s="70" t="s">
        <v>201</v>
      </c>
      <c r="J34" s="71">
        <v>42917</v>
      </c>
      <c r="K34" s="72" t="s">
        <v>33</v>
      </c>
      <c r="L34" s="68" t="s">
        <v>202</v>
      </c>
      <c r="M34" s="41">
        <v>865320</v>
      </c>
      <c r="N34" s="35" t="s">
        <v>103</v>
      </c>
      <c r="O34" s="39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</row>
    <row r="35" spans="1:15" ht="31.5" customHeight="1">
      <c r="A35" s="27">
        <v>32</v>
      </c>
      <c r="B35" s="110"/>
      <c r="C35" s="110"/>
      <c r="D35" s="64" t="s">
        <v>203</v>
      </c>
      <c r="E35" s="64" t="s">
        <v>12</v>
      </c>
      <c r="F35" s="65">
        <v>34943</v>
      </c>
      <c r="G35" s="66" t="s">
        <v>204</v>
      </c>
      <c r="H35" s="67">
        <v>42976</v>
      </c>
      <c r="I35" s="66" t="s">
        <v>193</v>
      </c>
      <c r="J35" s="67">
        <v>43006</v>
      </c>
      <c r="K35" s="64" t="s">
        <v>194</v>
      </c>
      <c r="L35" s="64" t="s">
        <v>205</v>
      </c>
      <c r="M35" s="41">
        <v>1008480</v>
      </c>
      <c r="N35" s="18" t="s">
        <v>155</v>
      </c>
      <c r="O35" s="20" t="s">
        <v>156</v>
      </c>
    </row>
    <row r="36" spans="1:15" ht="31.5" customHeight="1">
      <c r="A36" s="27">
        <v>33</v>
      </c>
      <c r="B36" s="110"/>
      <c r="C36" s="110"/>
      <c r="D36" s="41" t="s">
        <v>206</v>
      </c>
      <c r="E36" s="41" t="s">
        <v>12</v>
      </c>
      <c r="F36" s="51">
        <v>32387</v>
      </c>
      <c r="G36" s="43" t="s">
        <v>207</v>
      </c>
      <c r="H36" s="67">
        <v>42976</v>
      </c>
      <c r="I36" s="53" t="s">
        <v>208</v>
      </c>
      <c r="J36" s="56">
        <v>43114</v>
      </c>
      <c r="K36" s="27" t="s">
        <v>209</v>
      </c>
      <c r="L36" s="27" t="s">
        <v>210</v>
      </c>
      <c r="M36" s="41">
        <v>1008480</v>
      </c>
      <c r="N36" s="18" t="s">
        <v>155</v>
      </c>
      <c r="O36" s="20" t="s">
        <v>156</v>
      </c>
    </row>
    <row r="37" spans="1:239" ht="31.5" customHeight="1">
      <c r="A37" s="27">
        <v>34</v>
      </c>
      <c r="B37" s="110"/>
      <c r="C37" s="110"/>
      <c r="D37" s="64" t="s">
        <v>211</v>
      </c>
      <c r="E37" s="64" t="s">
        <v>12</v>
      </c>
      <c r="F37" s="65">
        <v>33117</v>
      </c>
      <c r="G37" s="66" t="s">
        <v>212</v>
      </c>
      <c r="H37" s="67">
        <v>42923</v>
      </c>
      <c r="I37" s="66" t="s">
        <v>213</v>
      </c>
      <c r="J37" s="67">
        <v>42939</v>
      </c>
      <c r="K37" s="64" t="s">
        <v>214</v>
      </c>
      <c r="L37" s="64" t="s">
        <v>215</v>
      </c>
      <c r="M37" s="41">
        <v>1008480</v>
      </c>
      <c r="N37" t="s">
        <v>216</v>
      </c>
      <c r="O37" s="20" t="s">
        <v>156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</row>
    <row r="38" spans="1:239" s="54" customFormat="1" ht="31.5" customHeight="1">
      <c r="A38" s="27">
        <v>35</v>
      </c>
      <c r="B38" s="110" t="s">
        <v>34</v>
      </c>
      <c r="C38" s="110">
        <v>1871700</v>
      </c>
      <c r="D38" s="31" t="s">
        <v>217</v>
      </c>
      <c r="E38" s="31" t="s">
        <v>12</v>
      </c>
      <c r="F38" s="55">
        <v>22647</v>
      </c>
      <c r="G38" s="57" t="s">
        <v>218</v>
      </c>
      <c r="H38" s="58">
        <v>42552</v>
      </c>
      <c r="I38" s="43" t="s">
        <v>219</v>
      </c>
      <c r="J38" s="58">
        <v>42858</v>
      </c>
      <c r="K38" s="31" t="s">
        <v>35</v>
      </c>
      <c r="L38" s="31" t="s">
        <v>220</v>
      </c>
      <c r="M38" s="27">
        <v>935850</v>
      </c>
      <c r="N38" s="35" t="s">
        <v>103</v>
      </c>
      <c r="O38" s="39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</row>
    <row r="39" spans="1:239" s="54" customFormat="1" ht="31.5" customHeight="1">
      <c r="A39" s="27">
        <v>36</v>
      </c>
      <c r="B39" s="110"/>
      <c r="C39" s="110"/>
      <c r="D39" s="31" t="s">
        <v>221</v>
      </c>
      <c r="E39" s="31" t="s">
        <v>12</v>
      </c>
      <c r="F39" s="46">
        <v>34090</v>
      </c>
      <c r="G39" s="57" t="s">
        <v>222</v>
      </c>
      <c r="H39" s="58">
        <v>42552</v>
      </c>
      <c r="I39" s="43" t="s">
        <v>219</v>
      </c>
      <c r="J39" s="58">
        <v>42858</v>
      </c>
      <c r="K39" s="31" t="s">
        <v>35</v>
      </c>
      <c r="L39" s="31" t="s">
        <v>220</v>
      </c>
      <c r="M39" s="27">
        <v>935850</v>
      </c>
      <c r="N39" s="35" t="s">
        <v>103</v>
      </c>
      <c r="O39" s="39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</row>
    <row r="40" spans="1:239" s="54" customFormat="1" ht="33.75" customHeight="1">
      <c r="A40" s="27">
        <v>37</v>
      </c>
      <c r="B40" s="110" t="s">
        <v>36</v>
      </c>
      <c r="C40" s="110">
        <v>5835090</v>
      </c>
      <c r="D40" s="27" t="s">
        <v>223</v>
      </c>
      <c r="E40" s="27" t="s">
        <v>12</v>
      </c>
      <c r="F40" s="52">
        <v>32387</v>
      </c>
      <c r="G40" s="53" t="s">
        <v>224</v>
      </c>
      <c r="H40" s="50" t="s">
        <v>225</v>
      </c>
      <c r="I40" s="53" t="s">
        <v>226</v>
      </c>
      <c r="J40" s="58">
        <v>43045</v>
      </c>
      <c r="K40" s="27" t="s">
        <v>23</v>
      </c>
      <c r="L40" s="41" t="s">
        <v>227</v>
      </c>
      <c r="M40" s="41">
        <v>865320</v>
      </c>
      <c r="N40" s="18" t="s">
        <v>98</v>
      </c>
      <c r="O40" s="36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</row>
    <row r="41" spans="1:239" s="54" customFormat="1" ht="33.75" customHeight="1">
      <c r="A41" s="27">
        <v>38</v>
      </c>
      <c r="B41" s="110"/>
      <c r="C41" s="110"/>
      <c r="D41" s="27" t="s">
        <v>228</v>
      </c>
      <c r="E41" s="27" t="s">
        <v>12</v>
      </c>
      <c r="F41" s="52">
        <v>24016</v>
      </c>
      <c r="G41" s="53" t="s">
        <v>229</v>
      </c>
      <c r="H41" s="50" t="s">
        <v>230</v>
      </c>
      <c r="I41" s="53" t="s">
        <v>231</v>
      </c>
      <c r="J41" s="58">
        <v>43045</v>
      </c>
      <c r="K41" s="27" t="s">
        <v>23</v>
      </c>
      <c r="L41" s="41" t="s">
        <v>227</v>
      </c>
      <c r="M41" s="27">
        <v>935850</v>
      </c>
      <c r="N41" s="18" t="s">
        <v>103</v>
      </c>
      <c r="O41" s="36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</row>
    <row r="42" spans="1:239" s="54" customFormat="1" ht="30.75" customHeight="1">
      <c r="A42" s="27">
        <v>39</v>
      </c>
      <c r="B42" s="110"/>
      <c r="C42" s="110"/>
      <c r="D42" s="41" t="s">
        <v>232</v>
      </c>
      <c r="E42" s="41" t="s">
        <v>12</v>
      </c>
      <c r="F42" s="51">
        <v>23924</v>
      </c>
      <c r="G42" s="43" t="s">
        <v>233</v>
      </c>
      <c r="H42" s="44">
        <v>42959</v>
      </c>
      <c r="I42" s="43" t="s">
        <v>234</v>
      </c>
      <c r="J42" s="44">
        <v>43073</v>
      </c>
      <c r="K42" s="41" t="s">
        <v>23</v>
      </c>
      <c r="L42" s="41" t="s">
        <v>235</v>
      </c>
      <c r="M42" s="41">
        <v>1008480</v>
      </c>
      <c r="N42" s="18" t="s">
        <v>103</v>
      </c>
      <c r="O42" s="36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</row>
    <row r="43" spans="1:15" ht="30.75" customHeight="1">
      <c r="A43" s="27">
        <v>40</v>
      </c>
      <c r="B43" s="110"/>
      <c r="C43" s="110"/>
      <c r="D43" s="64" t="s">
        <v>236</v>
      </c>
      <c r="E43" s="64" t="s">
        <v>12</v>
      </c>
      <c r="F43" s="65">
        <v>35796</v>
      </c>
      <c r="G43" s="66" t="s">
        <v>204</v>
      </c>
      <c r="H43" s="67">
        <v>42976</v>
      </c>
      <c r="I43" s="66" t="s">
        <v>193</v>
      </c>
      <c r="J43" s="67">
        <v>43006</v>
      </c>
      <c r="K43" s="64" t="s">
        <v>194</v>
      </c>
      <c r="L43" s="64" t="s">
        <v>237</v>
      </c>
      <c r="M43" s="41">
        <v>1008480</v>
      </c>
      <c r="N43" s="18" t="s">
        <v>155</v>
      </c>
      <c r="O43" s="20" t="s">
        <v>156</v>
      </c>
    </row>
    <row r="44" spans="1:15" ht="30.75" customHeight="1">
      <c r="A44" s="27">
        <v>41</v>
      </c>
      <c r="B44" s="110"/>
      <c r="C44" s="110"/>
      <c r="D44" s="64" t="s">
        <v>238</v>
      </c>
      <c r="E44" s="64" t="s">
        <v>12</v>
      </c>
      <c r="F44" s="65">
        <v>36161</v>
      </c>
      <c r="G44" s="66" t="s">
        <v>239</v>
      </c>
      <c r="H44" s="67">
        <v>42989</v>
      </c>
      <c r="I44" s="66" t="s">
        <v>240</v>
      </c>
      <c r="J44" s="67">
        <v>42990</v>
      </c>
      <c r="K44" s="64" t="s">
        <v>241</v>
      </c>
      <c r="L44" s="64" t="s">
        <v>242</v>
      </c>
      <c r="M44" s="41">
        <v>1008480</v>
      </c>
      <c r="N44" s="18" t="s">
        <v>155</v>
      </c>
      <c r="O44" s="20" t="s">
        <v>156</v>
      </c>
    </row>
    <row r="45" spans="1:15" ht="30.75" customHeight="1">
      <c r="A45" s="27">
        <v>42</v>
      </c>
      <c r="B45" s="116"/>
      <c r="C45" s="116"/>
      <c r="D45" s="64" t="s">
        <v>243</v>
      </c>
      <c r="E45" s="64" t="s">
        <v>12</v>
      </c>
      <c r="F45" s="65">
        <v>35886</v>
      </c>
      <c r="G45" s="66" t="s">
        <v>244</v>
      </c>
      <c r="H45" s="73" t="s">
        <v>245</v>
      </c>
      <c r="I45" s="66" t="s">
        <v>246</v>
      </c>
      <c r="J45" s="67">
        <v>43048</v>
      </c>
      <c r="K45" s="64" t="s">
        <v>247</v>
      </c>
      <c r="L45" s="64" t="s">
        <v>248</v>
      </c>
      <c r="M45" s="41">
        <v>1008480</v>
      </c>
      <c r="N45" s="18" t="s">
        <v>155</v>
      </c>
      <c r="O45" s="20" t="s">
        <v>156</v>
      </c>
    </row>
    <row r="46" spans="1:239" s="54" customFormat="1" ht="30.75" customHeight="1">
      <c r="A46" s="74">
        <v>43</v>
      </c>
      <c r="B46" s="115" t="s">
        <v>37</v>
      </c>
      <c r="C46" s="115">
        <v>5978250</v>
      </c>
      <c r="D46" s="75" t="s">
        <v>249</v>
      </c>
      <c r="E46" s="31" t="s">
        <v>12</v>
      </c>
      <c r="F46" s="76">
        <v>31260</v>
      </c>
      <c r="G46" s="77" t="s">
        <v>250</v>
      </c>
      <c r="H46" s="78">
        <v>42759</v>
      </c>
      <c r="I46" s="79" t="s">
        <v>251</v>
      </c>
      <c r="J46" s="80">
        <v>42826</v>
      </c>
      <c r="K46" s="31" t="s">
        <v>38</v>
      </c>
      <c r="L46" s="27" t="s">
        <v>252</v>
      </c>
      <c r="M46" s="41">
        <v>1008480</v>
      </c>
      <c r="N46" s="18" t="s">
        <v>103</v>
      </c>
      <c r="O46" s="36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</row>
    <row r="47" spans="1:239" s="54" customFormat="1" ht="30.75" customHeight="1">
      <c r="A47" s="74">
        <v>44</v>
      </c>
      <c r="B47" s="115"/>
      <c r="C47" s="115"/>
      <c r="D47" s="81" t="s">
        <v>253</v>
      </c>
      <c r="E47" s="31" t="s">
        <v>12</v>
      </c>
      <c r="F47" s="76">
        <v>30560</v>
      </c>
      <c r="G47" s="77" t="s">
        <v>254</v>
      </c>
      <c r="H47" s="78">
        <v>42900</v>
      </c>
      <c r="I47" s="79" t="s">
        <v>255</v>
      </c>
      <c r="J47" s="80">
        <v>42930</v>
      </c>
      <c r="K47" s="31" t="s">
        <v>38</v>
      </c>
      <c r="L47" s="27" t="s">
        <v>256</v>
      </c>
      <c r="M47" s="41">
        <v>1008480</v>
      </c>
      <c r="N47" s="18" t="s">
        <v>98</v>
      </c>
      <c r="O47" s="36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</row>
    <row r="48" spans="1:239" s="54" customFormat="1" ht="30.75" customHeight="1">
      <c r="A48" s="74">
        <v>45</v>
      </c>
      <c r="B48" s="115"/>
      <c r="C48" s="115"/>
      <c r="D48" s="81" t="s">
        <v>257</v>
      </c>
      <c r="E48" s="31" t="s">
        <v>12</v>
      </c>
      <c r="F48" s="76">
        <v>22706</v>
      </c>
      <c r="G48" s="77" t="s">
        <v>258</v>
      </c>
      <c r="H48" s="78">
        <v>42595</v>
      </c>
      <c r="I48" s="79" t="s">
        <v>259</v>
      </c>
      <c r="J48" s="80">
        <v>43041</v>
      </c>
      <c r="K48" s="31" t="s">
        <v>38</v>
      </c>
      <c r="L48" s="27" t="s">
        <v>260</v>
      </c>
      <c r="M48" s="27">
        <v>935850</v>
      </c>
      <c r="N48" s="18" t="s">
        <v>103</v>
      </c>
      <c r="O48" s="36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</row>
    <row r="49" spans="1:239" s="54" customFormat="1" ht="33.75" customHeight="1">
      <c r="A49" s="74">
        <v>46</v>
      </c>
      <c r="B49" s="115" t="s">
        <v>37</v>
      </c>
      <c r="C49" s="115"/>
      <c r="D49" s="82" t="s">
        <v>261</v>
      </c>
      <c r="E49" s="64" t="s">
        <v>12</v>
      </c>
      <c r="F49" s="65">
        <v>36130</v>
      </c>
      <c r="G49" s="66" t="s">
        <v>262</v>
      </c>
      <c r="H49" s="73" t="s">
        <v>263</v>
      </c>
      <c r="I49" s="66" t="s">
        <v>264</v>
      </c>
      <c r="J49" s="67">
        <v>43006</v>
      </c>
      <c r="K49" s="64" t="s">
        <v>18</v>
      </c>
      <c r="L49" s="64" t="s">
        <v>265</v>
      </c>
      <c r="M49" s="41">
        <v>1008480</v>
      </c>
      <c r="N49" s="18" t="s">
        <v>266</v>
      </c>
      <c r="O49" s="36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</row>
    <row r="50" spans="1:15" ht="33.75" customHeight="1">
      <c r="A50" s="74">
        <v>47</v>
      </c>
      <c r="B50" s="115"/>
      <c r="C50" s="115"/>
      <c r="D50" s="82" t="s">
        <v>267</v>
      </c>
      <c r="E50" s="64" t="s">
        <v>12</v>
      </c>
      <c r="F50" s="65">
        <v>32143</v>
      </c>
      <c r="G50" s="66" t="s">
        <v>268</v>
      </c>
      <c r="H50" s="67">
        <v>42976</v>
      </c>
      <c r="I50" s="66" t="s">
        <v>269</v>
      </c>
      <c r="J50" s="67">
        <v>43006</v>
      </c>
      <c r="K50" s="64" t="s">
        <v>194</v>
      </c>
      <c r="L50" s="64" t="s">
        <v>270</v>
      </c>
      <c r="M50" s="41">
        <v>1008480</v>
      </c>
      <c r="N50" s="18" t="s">
        <v>155</v>
      </c>
      <c r="O50" s="20" t="s">
        <v>156</v>
      </c>
    </row>
    <row r="51" spans="1:15" ht="33.75" customHeight="1">
      <c r="A51" s="74">
        <v>48</v>
      </c>
      <c r="B51" s="115"/>
      <c r="C51" s="115"/>
      <c r="D51" s="82" t="s">
        <v>271</v>
      </c>
      <c r="E51" s="64" t="s">
        <v>12</v>
      </c>
      <c r="F51" s="65">
        <v>33298</v>
      </c>
      <c r="G51" s="66" t="s">
        <v>272</v>
      </c>
      <c r="H51" s="67">
        <v>42976</v>
      </c>
      <c r="I51" s="66" t="s">
        <v>193</v>
      </c>
      <c r="J51" s="67">
        <v>43006</v>
      </c>
      <c r="K51" s="64" t="s">
        <v>194</v>
      </c>
      <c r="L51" s="64" t="s">
        <v>39</v>
      </c>
      <c r="M51" s="41">
        <v>1008480</v>
      </c>
      <c r="N51" s="18" t="s">
        <v>155</v>
      </c>
      <c r="O51" s="20" t="s">
        <v>156</v>
      </c>
    </row>
    <row r="52" spans="1:239" s="63" customFormat="1" ht="33.75" customHeight="1">
      <c r="A52" s="27">
        <v>49</v>
      </c>
      <c r="B52" s="83" t="s">
        <v>41</v>
      </c>
      <c r="C52" s="83">
        <v>1008480</v>
      </c>
      <c r="D52" s="59" t="s">
        <v>273</v>
      </c>
      <c r="E52" s="59" t="s">
        <v>12</v>
      </c>
      <c r="F52" s="51">
        <v>35400</v>
      </c>
      <c r="G52" s="60" t="s">
        <v>274</v>
      </c>
      <c r="H52" s="44">
        <v>43039</v>
      </c>
      <c r="I52" s="60" t="s">
        <v>275</v>
      </c>
      <c r="J52" s="44">
        <v>43011</v>
      </c>
      <c r="K52" s="61" t="s">
        <v>13</v>
      </c>
      <c r="L52" s="59" t="s">
        <v>276</v>
      </c>
      <c r="M52" s="41">
        <v>1008480</v>
      </c>
      <c r="N52" s="18" t="s">
        <v>103</v>
      </c>
      <c r="O52" s="18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</row>
    <row r="53" spans="1:239" s="54" customFormat="1" ht="33.75" customHeight="1">
      <c r="A53" s="27">
        <v>50</v>
      </c>
      <c r="B53" s="110" t="s">
        <v>42</v>
      </c>
      <c r="C53" s="110">
        <v>1944330</v>
      </c>
      <c r="D53" s="41" t="s">
        <v>277</v>
      </c>
      <c r="E53" s="41" t="s">
        <v>12</v>
      </c>
      <c r="F53" s="51">
        <v>30895</v>
      </c>
      <c r="G53" s="43" t="s">
        <v>278</v>
      </c>
      <c r="H53" s="44">
        <v>42678</v>
      </c>
      <c r="I53" s="43" t="s">
        <v>279</v>
      </c>
      <c r="J53" s="44">
        <v>42866</v>
      </c>
      <c r="K53" s="41" t="s">
        <v>43</v>
      </c>
      <c r="L53" s="41" t="s">
        <v>280</v>
      </c>
      <c r="M53" s="27">
        <v>935850</v>
      </c>
      <c r="N53" s="84" t="s">
        <v>98</v>
      </c>
      <c r="O53" s="36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</row>
    <row r="54" spans="1:15" ht="33.75" customHeight="1">
      <c r="A54" s="27">
        <v>51</v>
      </c>
      <c r="B54" s="110"/>
      <c r="C54" s="110"/>
      <c r="D54" s="85" t="s">
        <v>281</v>
      </c>
      <c r="E54" s="85" t="s">
        <v>12</v>
      </c>
      <c r="F54" s="86">
        <v>32203</v>
      </c>
      <c r="G54" s="87" t="s">
        <v>282</v>
      </c>
      <c r="H54" s="88">
        <v>42803</v>
      </c>
      <c r="I54" s="87" t="s">
        <v>283</v>
      </c>
      <c r="J54" s="89">
        <v>42810</v>
      </c>
      <c r="K54" s="85" t="s">
        <v>284</v>
      </c>
      <c r="L54" s="85" t="s">
        <v>285</v>
      </c>
      <c r="M54" s="41">
        <v>1008480</v>
      </c>
      <c r="N54" s="18" t="s">
        <v>155</v>
      </c>
      <c r="O54" s="20" t="s">
        <v>156</v>
      </c>
    </row>
    <row r="55" spans="1:239" s="54" customFormat="1" ht="31.5" customHeight="1">
      <c r="A55" s="27">
        <v>52</v>
      </c>
      <c r="B55" s="27" t="s">
        <v>286</v>
      </c>
      <c r="C55" s="27">
        <v>935850</v>
      </c>
      <c r="D55" s="41" t="s">
        <v>287</v>
      </c>
      <c r="E55" s="41" t="s">
        <v>12</v>
      </c>
      <c r="F55" s="51">
        <v>32660</v>
      </c>
      <c r="G55" s="43" t="s">
        <v>288</v>
      </c>
      <c r="H55" s="44">
        <v>42656</v>
      </c>
      <c r="I55" s="43" t="s">
        <v>289</v>
      </c>
      <c r="J55" s="44">
        <v>42775</v>
      </c>
      <c r="K55" s="27" t="s">
        <v>290</v>
      </c>
      <c r="L55" s="41" t="s">
        <v>291</v>
      </c>
      <c r="M55" s="27">
        <v>935850</v>
      </c>
      <c r="N55" s="84" t="s">
        <v>98</v>
      </c>
      <c r="O55" s="36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</row>
    <row r="56" spans="1:239" s="54" customFormat="1" ht="30" customHeight="1">
      <c r="A56" s="27">
        <v>53</v>
      </c>
      <c r="B56" s="110" t="s">
        <v>44</v>
      </c>
      <c r="C56" s="110">
        <v>4770870</v>
      </c>
      <c r="D56" s="41" t="s">
        <v>292</v>
      </c>
      <c r="E56" s="90" t="s">
        <v>12</v>
      </c>
      <c r="F56" s="91">
        <v>31413</v>
      </c>
      <c r="G56" s="43" t="s">
        <v>293</v>
      </c>
      <c r="H56" s="92">
        <v>41429</v>
      </c>
      <c r="I56" s="43" t="s">
        <v>294</v>
      </c>
      <c r="J56" s="92">
        <v>42849</v>
      </c>
      <c r="K56" s="90" t="s">
        <v>45</v>
      </c>
      <c r="L56" s="90" t="s">
        <v>295</v>
      </c>
      <c r="M56" s="90">
        <v>736950</v>
      </c>
      <c r="N56" s="18" t="s">
        <v>103</v>
      </c>
      <c r="O56" s="36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</row>
    <row r="57" spans="1:239" s="63" customFormat="1" ht="30" customHeight="1">
      <c r="A57" s="27">
        <v>54</v>
      </c>
      <c r="B57" s="110"/>
      <c r="C57" s="110"/>
      <c r="D57" s="59" t="s">
        <v>296</v>
      </c>
      <c r="E57" s="59" t="s">
        <v>12</v>
      </c>
      <c r="F57" s="51">
        <v>32874</v>
      </c>
      <c r="G57" s="60" t="s">
        <v>297</v>
      </c>
      <c r="H57" s="44">
        <v>43038</v>
      </c>
      <c r="I57" s="60" t="s">
        <v>298</v>
      </c>
      <c r="J57" s="44">
        <v>43040</v>
      </c>
      <c r="K57" s="61" t="s">
        <v>13</v>
      </c>
      <c r="L57" s="59" t="s">
        <v>299</v>
      </c>
      <c r="M57" s="41">
        <v>1008480</v>
      </c>
      <c r="N57" s="18" t="s">
        <v>103</v>
      </c>
      <c r="O57" s="18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</row>
    <row r="58" spans="1:15" ht="30" customHeight="1">
      <c r="A58" s="27">
        <v>55</v>
      </c>
      <c r="B58" s="110"/>
      <c r="C58" s="110"/>
      <c r="D58" s="64" t="s">
        <v>300</v>
      </c>
      <c r="E58" s="64" t="s">
        <v>12</v>
      </c>
      <c r="F58" s="65">
        <v>34486</v>
      </c>
      <c r="G58" s="66" t="s">
        <v>301</v>
      </c>
      <c r="H58" s="67">
        <v>42976</v>
      </c>
      <c r="I58" s="66" t="s">
        <v>193</v>
      </c>
      <c r="J58" s="67">
        <v>43006</v>
      </c>
      <c r="K58" s="64" t="s">
        <v>194</v>
      </c>
      <c r="L58" s="64" t="s">
        <v>302</v>
      </c>
      <c r="M58" s="41">
        <v>1008480</v>
      </c>
      <c r="N58" s="18" t="s">
        <v>155</v>
      </c>
      <c r="O58" s="20" t="s">
        <v>156</v>
      </c>
    </row>
    <row r="59" spans="1:15" ht="30" customHeight="1">
      <c r="A59" s="27">
        <v>56</v>
      </c>
      <c r="B59" s="110"/>
      <c r="C59" s="110"/>
      <c r="D59" s="64" t="s">
        <v>303</v>
      </c>
      <c r="E59" s="64" t="s">
        <v>12</v>
      </c>
      <c r="F59" s="65">
        <v>35400</v>
      </c>
      <c r="G59" s="66" t="s">
        <v>304</v>
      </c>
      <c r="H59" s="67">
        <v>42976</v>
      </c>
      <c r="I59" s="66" t="s">
        <v>193</v>
      </c>
      <c r="J59" s="67">
        <v>43006</v>
      </c>
      <c r="K59" s="64" t="s">
        <v>194</v>
      </c>
      <c r="L59" s="64" t="s">
        <v>305</v>
      </c>
      <c r="M59" s="41">
        <v>1008480</v>
      </c>
      <c r="N59" s="18" t="s">
        <v>155</v>
      </c>
      <c r="O59" s="20" t="s">
        <v>156</v>
      </c>
    </row>
    <row r="60" spans="1:15" ht="30" customHeight="1">
      <c r="A60" s="27">
        <v>57</v>
      </c>
      <c r="B60" s="116"/>
      <c r="C60" s="116"/>
      <c r="D60" s="64" t="s">
        <v>306</v>
      </c>
      <c r="E60" s="64" t="s">
        <v>12</v>
      </c>
      <c r="F60" s="65">
        <v>32356</v>
      </c>
      <c r="G60" s="66" t="s">
        <v>307</v>
      </c>
      <c r="H60" s="67">
        <v>42976</v>
      </c>
      <c r="I60" s="66" t="s">
        <v>193</v>
      </c>
      <c r="J60" s="67">
        <v>43006</v>
      </c>
      <c r="K60" s="64" t="s">
        <v>194</v>
      </c>
      <c r="L60" s="64" t="s">
        <v>308</v>
      </c>
      <c r="M60" s="41">
        <v>1008480</v>
      </c>
      <c r="N60" s="18" t="s">
        <v>155</v>
      </c>
      <c r="O60" s="20" t="s">
        <v>156</v>
      </c>
    </row>
    <row r="61" spans="1:239" s="54" customFormat="1" ht="30" customHeight="1">
      <c r="A61" s="74">
        <v>58</v>
      </c>
      <c r="B61" s="117" t="s">
        <v>46</v>
      </c>
      <c r="C61" s="110">
        <v>8931060</v>
      </c>
      <c r="D61" s="93" t="s">
        <v>309</v>
      </c>
      <c r="E61" s="31" t="s">
        <v>12</v>
      </c>
      <c r="F61" s="91">
        <v>33512</v>
      </c>
      <c r="G61" s="43" t="s">
        <v>310</v>
      </c>
      <c r="H61" s="92">
        <v>42529</v>
      </c>
      <c r="I61" s="43" t="s">
        <v>311</v>
      </c>
      <c r="J61" s="31">
        <v>42898</v>
      </c>
      <c r="K61" s="90" t="s">
        <v>47</v>
      </c>
      <c r="L61" s="41" t="s">
        <v>312</v>
      </c>
      <c r="M61" s="27">
        <v>935850</v>
      </c>
      <c r="N61" s="18" t="s">
        <v>103</v>
      </c>
      <c r="O61" s="36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</row>
    <row r="62" spans="1:239" s="54" customFormat="1" ht="30" customHeight="1">
      <c r="A62" s="74">
        <v>59</v>
      </c>
      <c r="B62" s="117"/>
      <c r="C62" s="110"/>
      <c r="D62" s="93" t="s">
        <v>313</v>
      </c>
      <c r="E62" s="31" t="s">
        <v>12</v>
      </c>
      <c r="F62" s="91">
        <v>31472</v>
      </c>
      <c r="G62" s="43" t="s">
        <v>314</v>
      </c>
      <c r="H62" s="92">
        <v>42667</v>
      </c>
      <c r="I62" s="43" t="s">
        <v>315</v>
      </c>
      <c r="J62" s="31">
        <v>43004</v>
      </c>
      <c r="K62" s="90" t="s">
        <v>47</v>
      </c>
      <c r="L62" s="41" t="s">
        <v>316</v>
      </c>
      <c r="M62" s="27">
        <v>935850</v>
      </c>
      <c r="N62" s="18" t="s">
        <v>103</v>
      </c>
      <c r="O62" s="36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</row>
    <row r="63" spans="1:15" ht="30" customHeight="1">
      <c r="A63" s="74">
        <v>60</v>
      </c>
      <c r="B63" s="117"/>
      <c r="C63" s="110"/>
      <c r="D63" s="82" t="s">
        <v>317</v>
      </c>
      <c r="E63" s="64" t="s">
        <v>12</v>
      </c>
      <c r="F63" s="65">
        <v>30042</v>
      </c>
      <c r="G63" s="66" t="s">
        <v>318</v>
      </c>
      <c r="H63" s="67">
        <v>42976</v>
      </c>
      <c r="I63" s="66" t="s">
        <v>193</v>
      </c>
      <c r="J63" s="67">
        <v>43006</v>
      </c>
      <c r="K63" s="64" t="s">
        <v>194</v>
      </c>
      <c r="L63" s="64" t="s">
        <v>319</v>
      </c>
      <c r="M63" s="41">
        <v>1008480</v>
      </c>
      <c r="N63" s="18" t="s">
        <v>155</v>
      </c>
      <c r="O63" s="20" t="s">
        <v>156</v>
      </c>
    </row>
    <row r="64" spans="1:15" ht="30" customHeight="1">
      <c r="A64" s="74">
        <v>61</v>
      </c>
      <c r="B64" s="117" t="s">
        <v>46</v>
      </c>
      <c r="C64" s="110"/>
      <c r="D64" s="82" t="s">
        <v>320</v>
      </c>
      <c r="E64" s="64" t="s">
        <v>12</v>
      </c>
      <c r="F64" s="65">
        <v>35278</v>
      </c>
      <c r="G64" s="66" t="s">
        <v>197</v>
      </c>
      <c r="H64" s="67">
        <v>42976</v>
      </c>
      <c r="I64" s="66" t="s">
        <v>193</v>
      </c>
      <c r="J64" s="67">
        <v>43006</v>
      </c>
      <c r="K64" s="64" t="s">
        <v>194</v>
      </c>
      <c r="L64" s="64" t="s">
        <v>321</v>
      </c>
      <c r="M64" s="41">
        <v>1008480</v>
      </c>
      <c r="N64" s="18" t="s">
        <v>155</v>
      </c>
      <c r="O64" s="20" t="s">
        <v>156</v>
      </c>
    </row>
    <row r="65" spans="1:15" ht="30" customHeight="1">
      <c r="A65" s="74">
        <v>62</v>
      </c>
      <c r="B65" s="117"/>
      <c r="C65" s="110"/>
      <c r="D65" s="82" t="s">
        <v>322</v>
      </c>
      <c r="E65" s="64" t="s">
        <v>12</v>
      </c>
      <c r="F65" s="65">
        <v>34790</v>
      </c>
      <c r="G65" s="66" t="s">
        <v>323</v>
      </c>
      <c r="H65" s="67">
        <v>42976</v>
      </c>
      <c r="I65" s="66" t="s">
        <v>193</v>
      </c>
      <c r="J65" s="67">
        <v>43006</v>
      </c>
      <c r="K65" s="64" t="s">
        <v>194</v>
      </c>
      <c r="L65" s="64" t="s">
        <v>324</v>
      </c>
      <c r="M65" s="41">
        <v>1008480</v>
      </c>
      <c r="N65" s="18" t="s">
        <v>155</v>
      </c>
      <c r="O65" s="20" t="s">
        <v>156</v>
      </c>
    </row>
    <row r="66" spans="1:15" ht="30" customHeight="1">
      <c r="A66" s="74">
        <v>63</v>
      </c>
      <c r="B66" s="117"/>
      <c r="C66" s="110"/>
      <c r="D66" s="82" t="s">
        <v>325</v>
      </c>
      <c r="E66" s="64" t="s">
        <v>12</v>
      </c>
      <c r="F66" s="65">
        <v>35125</v>
      </c>
      <c r="G66" s="66" t="s">
        <v>326</v>
      </c>
      <c r="H66" s="67">
        <v>42976</v>
      </c>
      <c r="I66" s="66" t="s">
        <v>193</v>
      </c>
      <c r="J66" s="67">
        <v>43006</v>
      </c>
      <c r="K66" s="64" t="s">
        <v>194</v>
      </c>
      <c r="L66" s="64" t="s">
        <v>324</v>
      </c>
      <c r="M66" s="41">
        <v>1008480</v>
      </c>
      <c r="N66" s="18" t="s">
        <v>155</v>
      </c>
      <c r="O66" s="20" t="s">
        <v>156</v>
      </c>
    </row>
    <row r="67" spans="1:15" ht="30" customHeight="1">
      <c r="A67" s="74">
        <v>64</v>
      </c>
      <c r="B67" s="117"/>
      <c r="C67" s="110"/>
      <c r="D67" s="82" t="s">
        <v>327</v>
      </c>
      <c r="E67" s="64" t="s">
        <v>12</v>
      </c>
      <c r="F67" s="65">
        <v>33239</v>
      </c>
      <c r="G67" s="66" t="s">
        <v>328</v>
      </c>
      <c r="H67" s="67">
        <v>42976</v>
      </c>
      <c r="I67" s="66" t="s">
        <v>193</v>
      </c>
      <c r="J67" s="67">
        <v>43006</v>
      </c>
      <c r="K67" s="64" t="s">
        <v>194</v>
      </c>
      <c r="L67" s="64" t="s">
        <v>329</v>
      </c>
      <c r="M67" s="41">
        <v>1008480</v>
      </c>
      <c r="N67" s="18" t="s">
        <v>155</v>
      </c>
      <c r="O67" s="20" t="s">
        <v>156</v>
      </c>
    </row>
    <row r="68" spans="1:15" ht="30" customHeight="1">
      <c r="A68" s="74">
        <v>65</v>
      </c>
      <c r="B68" s="117"/>
      <c r="C68" s="110"/>
      <c r="D68" s="82" t="s">
        <v>330</v>
      </c>
      <c r="E68" s="64" t="s">
        <v>12</v>
      </c>
      <c r="F68" s="65">
        <v>35551</v>
      </c>
      <c r="G68" s="66" t="s">
        <v>304</v>
      </c>
      <c r="H68" s="67">
        <v>42976</v>
      </c>
      <c r="I68" s="66" t="s">
        <v>193</v>
      </c>
      <c r="J68" s="67">
        <v>43006</v>
      </c>
      <c r="K68" s="64" t="s">
        <v>194</v>
      </c>
      <c r="L68" s="64" t="s">
        <v>331</v>
      </c>
      <c r="M68" s="41">
        <v>1008480</v>
      </c>
      <c r="N68" s="18" t="s">
        <v>155</v>
      </c>
      <c r="O68" s="20" t="s">
        <v>156</v>
      </c>
    </row>
    <row r="69" spans="1:15" ht="30" customHeight="1">
      <c r="A69" s="74">
        <v>66</v>
      </c>
      <c r="B69" s="117"/>
      <c r="C69" s="110"/>
      <c r="D69" s="82" t="s">
        <v>332</v>
      </c>
      <c r="E69" s="64" t="s">
        <v>12</v>
      </c>
      <c r="F69" s="65">
        <v>34213</v>
      </c>
      <c r="G69" s="66" t="s">
        <v>333</v>
      </c>
      <c r="H69" s="73" t="s">
        <v>334</v>
      </c>
      <c r="I69" s="66" t="s">
        <v>335</v>
      </c>
      <c r="J69" s="67">
        <v>42872</v>
      </c>
      <c r="K69" s="64" t="s">
        <v>336</v>
      </c>
      <c r="L69" s="64" t="s">
        <v>337</v>
      </c>
      <c r="M69" s="41">
        <v>1008480</v>
      </c>
      <c r="N69" s="18" t="s">
        <v>103</v>
      </c>
      <c r="O69" s="20" t="s">
        <v>156</v>
      </c>
    </row>
    <row r="70" spans="1:239" s="54" customFormat="1" ht="31.5" customHeight="1">
      <c r="A70" s="27">
        <v>67</v>
      </c>
      <c r="B70" s="118" t="s">
        <v>48</v>
      </c>
      <c r="C70" s="118">
        <v>6641640</v>
      </c>
      <c r="D70" s="27" t="s">
        <v>338</v>
      </c>
      <c r="E70" s="27" t="s">
        <v>12</v>
      </c>
      <c r="F70" s="55">
        <v>31929</v>
      </c>
      <c r="G70" s="53" t="s">
        <v>339</v>
      </c>
      <c r="H70" s="31">
        <v>42515</v>
      </c>
      <c r="I70" s="53" t="s">
        <v>340</v>
      </c>
      <c r="J70" s="56">
        <v>42752</v>
      </c>
      <c r="K70" s="27" t="s">
        <v>49</v>
      </c>
      <c r="L70" s="90" t="s">
        <v>51</v>
      </c>
      <c r="M70" s="27">
        <v>935850</v>
      </c>
      <c r="N70" s="18" t="s">
        <v>341</v>
      </c>
      <c r="O70" s="36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</row>
    <row r="71" spans="1:239" s="54" customFormat="1" ht="31.5" customHeight="1">
      <c r="A71" s="27">
        <v>68</v>
      </c>
      <c r="B71" s="110"/>
      <c r="C71" s="110"/>
      <c r="D71" s="27" t="s">
        <v>342</v>
      </c>
      <c r="E71" s="27" t="s">
        <v>12</v>
      </c>
      <c r="F71" s="55">
        <v>27699</v>
      </c>
      <c r="G71" s="53" t="s">
        <v>343</v>
      </c>
      <c r="H71" s="31">
        <v>42515</v>
      </c>
      <c r="I71" s="53" t="s">
        <v>344</v>
      </c>
      <c r="J71" s="56">
        <v>42752</v>
      </c>
      <c r="K71" s="27" t="s">
        <v>49</v>
      </c>
      <c r="L71" s="90" t="s">
        <v>51</v>
      </c>
      <c r="M71" s="27">
        <v>935850</v>
      </c>
      <c r="N71" s="18" t="s">
        <v>341</v>
      </c>
      <c r="O71" s="36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</row>
    <row r="72" spans="1:239" s="54" customFormat="1" ht="31.5" customHeight="1">
      <c r="A72" s="27">
        <v>69</v>
      </c>
      <c r="B72" s="110"/>
      <c r="C72" s="110"/>
      <c r="D72" s="27" t="s">
        <v>345</v>
      </c>
      <c r="E72" s="27" t="s">
        <v>12</v>
      </c>
      <c r="F72" s="55">
        <v>14885</v>
      </c>
      <c r="G72" s="53" t="s">
        <v>346</v>
      </c>
      <c r="H72" s="31">
        <v>41850</v>
      </c>
      <c r="I72" s="53" t="s">
        <v>347</v>
      </c>
      <c r="J72" s="56">
        <v>42752</v>
      </c>
      <c r="K72" s="27" t="s">
        <v>49</v>
      </c>
      <c r="L72" s="90" t="s">
        <v>348</v>
      </c>
      <c r="M72" s="41">
        <v>808650</v>
      </c>
      <c r="N72" s="18" t="s">
        <v>349</v>
      </c>
      <c r="O72" s="36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</row>
    <row r="73" spans="1:239" s="54" customFormat="1" ht="31.5" customHeight="1">
      <c r="A73" s="27">
        <v>70</v>
      </c>
      <c r="B73" s="110"/>
      <c r="C73" s="110"/>
      <c r="D73" s="94" t="s">
        <v>350</v>
      </c>
      <c r="E73" s="27" t="s">
        <v>12</v>
      </c>
      <c r="F73" s="55">
        <v>27395</v>
      </c>
      <c r="G73" s="53" t="s">
        <v>351</v>
      </c>
      <c r="H73" s="31">
        <v>42732</v>
      </c>
      <c r="I73" s="53" t="s">
        <v>352</v>
      </c>
      <c r="J73" s="56">
        <v>42921</v>
      </c>
      <c r="K73" s="27" t="s">
        <v>49</v>
      </c>
      <c r="L73" s="90" t="s">
        <v>50</v>
      </c>
      <c r="M73" s="27">
        <v>935850</v>
      </c>
      <c r="N73" s="18" t="s">
        <v>341</v>
      </c>
      <c r="O73" s="36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</row>
    <row r="74" spans="1:239" s="54" customFormat="1" ht="31.5" customHeight="1">
      <c r="A74" s="27">
        <v>71</v>
      </c>
      <c r="B74" s="110"/>
      <c r="C74" s="110"/>
      <c r="D74" s="27" t="s">
        <v>353</v>
      </c>
      <c r="E74" s="27" t="s">
        <v>12</v>
      </c>
      <c r="F74" s="55">
        <v>25576</v>
      </c>
      <c r="G74" s="53" t="s">
        <v>354</v>
      </c>
      <c r="H74" s="31">
        <v>42886</v>
      </c>
      <c r="I74" s="53" t="s">
        <v>355</v>
      </c>
      <c r="J74" s="56">
        <v>42921</v>
      </c>
      <c r="K74" s="27" t="s">
        <v>49</v>
      </c>
      <c r="L74" s="90" t="s">
        <v>348</v>
      </c>
      <c r="M74" s="41">
        <v>1008480</v>
      </c>
      <c r="N74" s="18" t="s">
        <v>349</v>
      </c>
      <c r="O74" s="36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</row>
    <row r="75" spans="1:239" s="54" customFormat="1" ht="31.5" customHeight="1">
      <c r="A75" s="27">
        <v>72</v>
      </c>
      <c r="B75" s="110"/>
      <c r="C75" s="110"/>
      <c r="D75" s="27" t="s">
        <v>356</v>
      </c>
      <c r="E75" s="27" t="s">
        <v>12</v>
      </c>
      <c r="F75" s="52">
        <v>25659</v>
      </c>
      <c r="G75" s="53" t="s">
        <v>357</v>
      </c>
      <c r="H75" s="31">
        <v>42886</v>
      </c>
      <c r="I75" s="53" t="s">
        <v>358</v>
      </c>
      <c r="J75" s="56">
        <v>42921</v>
      </c>
      <c r="K75" s="27" t="s">
        <v>49</v>
      </c>
      <c r="L75" s="90" t="s">
        <v>359</v>
      </c>
      <c r="M75" s="41">
        <v>1008480</v>
      </c>
      <c r="N75" s="18" t="s">
        <v>349</v>
      </c>
      <c r="O75" s="36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</row>
    <row r="76" spans="1:239" s="54" customFormat="1" ht="31.5" customHeight="1">
      <c r="A76" s="27">
        <v>73</v>
      </c>
      <c r="B76" s="110"/>
      <c r="C76" s="110"/>
      <c r="D76" s="27" t="s">
        <v>360</v>
      </c>
      <c r="E76" s="27" t="s">
        <v>12</v>
      </c>
      <c r="F76" s="52">
        <v>35186</v>
      </c>
      <c r="G76" s="53" t="s">
        <v>361</v>
      </c>
      <c r="H76" s="31">
        <v>42913</v>
      </c>
      <c r="I76" s="53" t="s">
        <v>362</v>
      </c>
      <c r="J76" s="31">
        <v>43084</v>
      </c>
      <c r="K76" s="27" t="s">
        <v>49</v>
      </c>
      <c r="L76" s="27" t="s">
        <v>363</v>
      </c>
      <c r="M76" s="41">
        <v>1008480</v>
      </c>
      <c r="N76" s="18" t="s">
        <v>103</v>
      </c>
      <c r="O76" s="36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</row>
  </sheetData>
  <sheetProtection/>
  <mergeCells count="36">
    <mergeCell ref="B70:B76"/>
    <mergeCell ref="C70:C76"/>
    <mergeCell ref="B56:B60"/>
    <mergeCell ref="C56:C60"/>
    <mergeCell ref="B61:B63"/>
    <mergeCell ref="C61:C63"/>
    <mergeCell ref="B64:B69"/>
    <mergeCell ref="C64:C69"/>
    <mergeCell ref="B46:B48"/>
    <mergeCell ref="C46:C48"/>
    <mergeCell ref="B49:B51"/>
    <mergeCell ref="C49:C51"/>
    <mergeCell ref="B53:B54"/>
    <mergeCell ref="C53:C54"/>
    <mergeCell ref="B24:B26"/>
    <mergeCell ref="C24:C26"/>
    <mergeCell ref="B38:B39"/>
    <mergeCell ref="C38:C39"/>
    <mergeCell ref="B40:B45"/>
    <mergeCell ref="C40:C45"/>
    <mergeCell ref="B14:B16"/>
    <mergeCell ref="C14:C16"/>
    <mergeCell ref="B18:B21"/>
    <mergeCell ref="C18:C21"/>
    <mergeCell ref="B22:B23"/>
    <mergeCell ref="C22:C23"/>
    <mergeCell ref="B27:B33"/>
    <mergeCell ref="C27:C33"/>
    <mergeCell ref="C34:C37"/>
    <mergeCell ref="B34:B37"/>
    <mergeCell ref="A1:M1"/>
    <mergeCell ref="A2:M2"/>
    <mergeCell ref="B6:B11"/>
    <mergeCell ref="C6:C11"/>
    <mergeCell ref="B12:B13"/>
    <mergeCell ref="C12:C13"/>
  </mergeCells>
  <printOptions/>
  <pageMargins left="0.4326388888888889" right="0.19652777777777777" top="0.15694444444444444" bottom="0.2361111111111111" header="0.11805555555555555" footer="0.07847222222222222"/>
  <pageSetup horizontalDpi="600" verticalDpi="600" orientation="landscape" paperSize="9" scale="75" r:id="rId1"/>
  <headerFooter scaleWithDoc="0" alignWithMargins="0">
    <oddFooter>&amp;L&amp;"宋体"&amp;12&amp;C&amp;"宋体"&amp;11第 &amp;P 页，共 &amp;N 页&amp;R&amp;"宋体"&amp;12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pane xSplit="10" ySplit="14" topLeftCell="K15" activePane="bottomRight" state="frozen"/>
      <selection pane="topLeft" activeCell="A1" sqref="A1"/>
      <selection pane="topRight" activeCell="M1" sqref="M1"/>
      <selection pane="bottomLeft" activeCell="A15" sqref="A15"/>
      <selection pane="bottomRight" activeCell="H10" sqref="H10"/>
    </sheetView>
  </sheetViews>
  <sheetFormatPr defaultColWidth="9.00390625" defaultRowHeight="14.25"/>
  <cols>
    <col min="1" max="1" width="9.50390625" style="7" customWidth="1"/>
    <col min="2" max="2" width="6.375" style="3" customWidth="1"/>
    <col min="3" max="3" width="11.25390625" style="8" customWidth="1"/>
    <col min="4" max="4" width="5.625" style="3" customWidth="1"/>
    <col min="5" max="5" width="7.875" style="3" customWidth="1"/>
    <col min="6" max="6" width="9.125" style="9" customWidth="1"/>
    <col min="7" max="7" width="5.625" style="9" customWidth="1"/>
    <col min="8" max="8" width="8.00390625" style="9" customWidth="1"/>
    <col min="9" max="9" width="8.75390625" style="9" customWidth="1"/>
    <col min="10" max="10" width="5.625" style="9" customWidth="1"/>
    <col min="11" max="11" width="8.00390625" style="9" customWidth="1"/>
    <col min="12" max="12" width="9.00390625" style="9" customWidth="1"/>
    <col min="13" max="13" width="5.625" style="3" customWidth="1"/>
    <col min="14" max="14" width="8.25390625" style="3" customWidth="1"/>
    <col min="15" max="15" width="9.125" style="9" customWidth="1"/>
    <col min="16" max="16" width="5.625" style="9" customWidth="1"/>
    <col min="17" max="17" width="8.00390625" style="9" customWidth="1"/>
    <col min="18" max="18" width="9.75390625" style="9" customWidth="1"/>
    <col min="19" max="19" width="11.375" style="3" customWidth="1"/>
    <col min="20" max="20" width="13.50390625" style="3" customWidth="1"/>
    <col min="21" max="21" width="14.25390625" style="3" customWidth="1"/>
    <col min="22" max="22" width="10.125" style="3" customWidth="1"/>
    <col min="23" max="16384" width="9.00390625" style="3" customWidth="1"/>
  </cols>
  <sheetData>
    <row r="1" spans="1:21" ht="23.25" customHeight="1">
      <c r="A1" s="120" t="s">
        <v>364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4"/>
      <c r="T1" s="5"/>
      <c r="U1" s="5"/>
    </row>
    <row r="2" spans="1:21" s="7" customFormat="1" ht="18.75">
      <c r="A2" s="121" t="s">
        <v>365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6"/>
      <c r="U2" s="6"/>
    </row>
    <row r="3" spans="1:21" s="7" customFormat="1" ht="27.75" customHeight="1">
      <c r="A3" s="119" t="s">
        <v>2</v>
      </c>
      <c r="B3" s="125" t="s">
        <v>52</v>
      </c>
      <c r="C3" s="125"/>
      <c r="D3" s="119" t="s">
        <v>366</v>
      </c>
      <c r="E3" s="119"/>
      <c r="F3" s="119"/>
      <c r="G3" s="119" t="s">
        <v>367</v>
      </c>
      <c r="H3" s="119"/>
      <c r="I3" s="119"/>
      <c r="J3" s="119" t="s">
        <v>368</v>
      </c>
      <c r="K3" s="119"/>
      <c r="L3" s="119"/>
      <c r="M3" s="119" t="s">
        <v>369</v>
      </c>
      <c r="N3" s="119"/>
      <c r="O3" s="119"/>
      <c r="P3" s="119" t="s">
        <v>370</v>
      </c>
      <c r="Q3" s="119"/>
      <c r="R3" s="119"/>
      <c r="S3" s="119" t="s">
        <v>371</v>
      </c>
      <c r="T3" s="6"/>
      <c r="U3" s="6"/>
    </row>
    <row r="4" spans="1:21" s="7" customFormat="1" ht="28.5" customHeight="1">
      <c r="A4" s="119"/>
      <c r="B4" s="109" t="s">
        <v>53</v>
      </c>
      <c r="C4" s="126" t="s">
        <v>372</v>
      </c>
      <c r="D4" s="109" t="s">
        <v>53</v>
      </c>
      <c r="E4" s="109" t="s">
        <v>373</v>
      </c>
      <c r="F4" s="126" t="s">
        <v>372</v>
      </c>
      <c r="G4" s="109" t="s">
        <v>53</v>
      </c>
      <c r="H4" s="109" t="s">
        <v>373</v>
      </c>
      <c r="I4" s="126" t="s">
        <v>372</v>
      </c>
      <c r="J4" s="109" t="s">
        <v>53</v>
      </c>
      <c r="K4" s="109" t="s">
        <v>373</v>
      </c>
      <c r="L4" s="126" t="s">
        <v>372</v>
      </c>
      <c r="M4" s="109" t="s">
        <v>53</v>
      </c>
      <c r="N4" s="109" t="s">
        <v>373</v>
      </c>
      <c r="O4" s="126" t="s">
        <v>54</v>
      </c>
      <c r="P4" s="126" t="s">
        <v>374</v>
      </c>
      <c r="Q4" s="109" t="s">
        <v>373</v>
      </c>
      <c r="R4" s="126" t="s">
        <v>372</v>
      </c>
      <c r="S4" s="119"/>
      <c r="T4" s="6"/>
      <c r="U4" s="6"/>
    </row>
    <row r="5" spans="1:21" s="7" customFormat="1" ht="18" customHeight="1">
      <c r="A5" s="127" t="s">
        <v>55</v>
      </c>
      <c r="B5" s="98">
        <f>SUM(B6:B36)</f>
        <v>73</v>
      </c>
      <c r="C5" s="98">
        <f>SUM(C6:C36)</f>
        <v>70525740</v>
      </c>
      <c r="D5" s="99">
        <f aca="true" t="shared" si="0" ref="D5:S5">SUM(D6:D36)</f>
        <v>4</v>
      </c>
      <c r="E5" s="99">
        <f>736950</f>
        <v>736950</v>
      </c>
      <c r="F5" s="99">
        <f t="shared" si="0"/>
        <v>2947800</v>
      </c>
      <c r="G5" s="99">
        <f t="shared" si="0"/>
        <v>1</v>
      </c>
      <c r="H5" s="99">
        <f>808650</f>
        <v>808650</v>
      </c>
      <c r="I5" s="99">
        <f t="shared" si="0"/>
        <v>808650</v>
      </c>
      <c r="J5" s="99">
        <f t="shared" si="0"/>
        <v>4</v>
      </c>
      <c r="K5" s="99">
        <f>865320</f>
        <v>865320</v>
      </c>
      <c r="L5" s="99">
        <f>SUM(L6:L36)</f>
        <v>3461280</v>
      </c>
      <c r="M5" s="99">
        <f t="shared" si="0"/>
        <v>17</v>
      </c>
      <c r="N5" s="99">
        <f>935850</f>
        <v>935850</v>
      </c>
      <c r="O5" s="99">
        <f t="shared" si="0"/>
        <v>15909450</v>
      </c>
      <c r="P5" s="128">
        <f>SUM(P6:P36)</f>
        <v>47</v>
      </c>
      <c r="Q5" s="128">
        <f>1008480</f>
        <v>1008480</v>
      </c>
      <c r="R5" s="99">
        <f>SUM(R6:R36)</f>
        <v>47398560</v>
      </c>
      <c r="S5" s="98">
        <f t="shared" si="0"/>
        <v>7062</v>
      </c>
      <c r="T5" s="6"/>
      <c r="U5" s="6"/>
    </row>
    <row r="6" spans="1:21" s="106" customFormat="1" ht="18" customHeight="1">
      <c r="A6" s="129" t="s">
        <v>56</v>
      </c>
      <c r="B6" s="100">
        <f>D6+G6+J6+M6+P6</f>
        <v>1</v>
      </c>
      <c r="C6" s="100">
        <f>F6+I6+L6+O6+R6</f>
        <v>935850</v>
      </c>
      <c r="D6" s="101"/>
      <c r="E6" s="101"/>
      <c r="F6" s="102"/>
      <c r="G6" s="103"/>
      <c r="H6" s="103"/>
      <c r="I6" s="102"/>
      <c r="J6" s="103"/>
      <c r="K6" s="103"/>
      <c r="L6" s="102"/>
      <c r="M6" s="101">
        <v>1</v>
      </c>
      <c r="N6" s="104">
        <f>935850</f>
        <v>935850</v>
      </c>
      <c r="O6" s="104">
        <f>M6*N6</f>
        <v>935850</v>
      </c>
      <c r="P6" s="103"/>
      <c r="Q6" s="103"/>
      <c r="R6" s="102"/>
      <c r="S6" s="104">
        <f>ROUNDUP(C6/10000,0)</f>
        <v>94</v>
      </c>
      <c r="T6" s="105"/>
      <c r="U6" s="105"/>
    </row>
    <row r="7" spans="1:21" s="106" customFormat="1" ht="18" customHeight="1">
      <c r="A7" s="129" t="s">
        <v>57</v>
      </c>
      <c r="B7" s="100"/>
      <c r="C7" s="100"/>
      <c r="D7" s="101"/>
      <c r="E7" s="101"/>
      <c r="F7" s="102"/>
      <c r="G7" s="103"/>
      <c r="H7" s="103"/>
      <c r="I7" s="102"/>
      <c r="J7" s="103"/>
      <c r="K7" s="103"/>
      <c r="L7" s="102"/>
      <c r="M7" s="101"/>
      <c r="N7" s="101"/>
      <c r="O7" s="102"/>
      <c r="P7" s="103"/>
      <c r="Q7" s="103"/>
      <c r="R7" s="102"/>
      <c r="S7" s="104"/>
      <c r="T7" s="105"/>
      <c r="U7" s="105"/>
    </row>
    <row r="8" spans="1:21" s="106" customFormat="1" ht="18" customHeight="1">
      <c r="A8" s="129" t="s">
        <v>58</v>
      </c>
      <c r="B8" s="100">
        <f aca="true" t="shared" si="1" ref="B8:B35">D8+G8+J8+M8+P8</f>
        <v>1</v>
      </c>
      <c r="C8" s="100">
        <f aca="true" t="shared" si="2" ref="C8:C35">F8+I8+L8+O8+R8</f>
        <v>865320</v>
      </c>
      <c r="D8" s="101"/>
      <c r="E8" s="101"/>
      <c r="F8" s="102"/>
      <c r="G8" s="103"/>
      <c r="H8" s="103"/>
      <c r="I8" s="102"/>
      <c r="J8" s="103">
        <v>1</v>
      </c>
      <c r="K8" s="104">
        <f>865320</f>
        <v>865320</v>
      </c>
      <c r="L8" s="104">
        <f>J8*K8</f>
        <v>865320</v>
      </c>
      <c r="M8" s="101"/>
      <c r="N8" s="101"/>
      <c r="O8" s="102"/>
      <c r="P8" s="103"/>
      <c r="Q8" s="103"/>
      <c r="R8" s="102"/>
      <c r="S8" s="104">
        <f aca="true" t="shared" si="3" ref="S8:S35">ROUNDUP(C8/10000,0)</f>
        <v>87</v>
      </c>
      <c r="T8" s="105"/>
      <c r="U8" s="105"/>
    </row>
    <row r="9" spans="1:21" s="106" customFormat="1" ht="18" customHeight="1">
      <c r="A9" s="129" t="s">
        <v>59</v>
      </c>
      <c r="B9" s="100">
        <f t="shared" si="1"/>
        <v>6</v>
      </c>
      <c r="C9" s="100">
        <f t="shared" si="2"/>
        <v>5905620</v>
      </c>
      <c r="D9" s="101"/>
      <c r="E9" s="101"/>
      <c r="F9" s="102"/>
      <c r="G9" s="103"/>
      <c r="H9" s="103"/>
      <c r="I9" s="102"/>
      <c r="J9" s="103"/>
      <c r="K9" s="103"/>
      <c r="L9" s="102"/>
      <c r="M9" s="101">
        <v>2</v>
      </c>
      <c r="N9" s="104">
        <f>935850</f>
        <v>935850</v>
      </c>
      <c r="O9" s="104">
        <f>M9*N9</f>
        <v>1871700</v>
      </c>
      <c r="P9" s="103">
        <v>4</v>
      </c>
      <c r="Q9" s="103">
        <f>1008480</f>
        <v>1008480</v>
      </c>
      <c r="R9" s="104">
        <f>P9*Q9</f>
        <v>4033920</v>
      </c>
      <c r="S9" s="104">
        <f t="shared" si="3"/>
        <v>591</v>
      </c>
      <c r="T9" s="105"/>
      <c r="U9" s="105"/>
    </row>
    <row r="10" spans="1:21" s="106" customFormat="1" ht="18" customHeight="1">
      <c r="A10" s="129" t="s">
        <v>60</v>
      </c>
      <c r="B10" s="100"/>
      <c r="C10" s="100"/>
      <c r="D10" s="101"/>
      <c r="E10" s="101"/>
      <c r="F10" s="102"/>
      <c r="G10" s="103"/>
      <c r="H10" s="103"/>
      <c r="I10" s="102"/>
      <c r="J10" s="103"/>
      <c r="K10" s="103"/>
      <c r="L10" s="102"/>
      <c r="M10" s="101"/>
      <c r="N10" s="101"/>
      <c r="O10" s="102"/>
      <c r="P10" s="103"/>
      <c r="Q10" s="103"/>
      <c r="R10" s="102"/>
      <c r="S10" s="104"/>
      <c r="T10" s="105"/>
      <c r="U10" s="105"/>
    </row>
    <row r="11" spans="1:21" s="106" customFormat="1" ht="18" customHeight="1">
      <c r="A11" s="129" t="s">
        <v>375</v>
      </c>
      <c r="B11" s="100"/>
      <c r="C11" s="100"/>
      <c r="D11" s="101"/>
      <c r="E11" s="101"/>
      <c r="F11" s="102"/>
      <c r="G11" s="103"/>
      <c r="H11" s="103"/>
      <c r="I11" s="102"/>
      <c r="J11" s="103"/>
      <c r="K11" s="103"/>
      <c r="L11" s="102"/>
      <c r="M11" s="101"/>
      <c r="N11" s="101"/>
      <c r="O11" s="102"/>
      <c r="P11" s="103"/>
      <c r="Q11" s="103"/>
      <c r="R11" s="102"/>
      <c r="S11" s="104"/>
      <c r="T11" s="105"/>
      <c r="U11" s="105"/>
    </row>
    <row r="12" spans="1:21" s="106" customFormat="1" ht="18" customHeight="1">
      <c r="A12" s="129" t="s">
        <v>61</v>
      </c>
      <c r="B12" s="100">
        <f t="shared" si="1"/>
        <v>5</v>
      </c>
      <c r="C12" s="100">
        <f t="shared" si="2"/>
        <v>4499340</v>
      </c>
      <c r="D12" s="101">
        <v>2</v>
      </c>
      <c r="E12" s="104">
        <f>736950</f>
        <v>736950</v>
      </c>
      <c r="F12" s="104">
        <f>D12*E12</f>
        <v>1473900</v>
      </c>
      <c r="G12" s="103"/>
      <c r="H12" s="103"/>
      <c r="I12" s="102"/>
      <c r="J12" s="103"/>
      <c r="K12" s="103"/>
      <c r="L12" s="102"/>
      <c r="M12" s="101"/>
      <c r="N12" s="101"/>
      <c r="O12" s="102"/>
      <c r="P12" s="103">
        <v>3</v>
      </c>
      <c r="Q12" s="103">
        <f>1008480</f>
        <v>1008480</v>
      </c>
      <c r="R12" s="104">
        <f>P12*Q12</f>
        <v>3025440</v>
      </c>
      <c r="S12" s="104">
        <f t="shared" si="3"/>
        <v>450</v>
      </c>
      <c r="T12" s="105"/>
      <c r="U12" s="105"/>
    </row>
    <row r="13" spans="1:21" s="106" customFormat="1" ht="18" customHeight="1">
      <c r="A13" s="129" t="s">
        <v>376</v>
      </c>
      <c r="B13" s="100">
        <f t="shared" si="1"/>
        <v>1</v>
      </c>
      <c r="C13" s="100">
        <f t="shared" si="2"/>
        <v>736950</v>
      </c>
      <c r="D13" s="101">
        <v>1</v>
      </c>
      <c r="E13" s="104">
        <f>736950</f>
        <v>736950</v>
      </c>
      <c r="F13" s="104">
        <f>D13*E13</f>
        <v>736950</v>
      </c>
      <c r="G13" s="103"/>
      <c r="H13" s="103"/>
      <c r="I13" s="102"/>
      <c r="J13" s="103"/>
      <c r="K13" s="103"/>
      <c r="L13" s="102"/>
      <c r="M13" s="101"/>
      <c r="N13" s="101"/>
      <c r="O13" s="102"/>
      <c r="P13" s="103"/>
      <c r="Q13" s="103"/>
      <c r="R13" s="102"/>
      <c r="S13" s="104">
        <f t="shared" si="3"/>
        <v>74</v>
      </c>
      <c r="T13" s="105"/>
      <c r="U13" s="105"/>
    </row>
    <row r="14" spans="1:21" s="106" customFormat="1" ht="18" customHeight="1">
      <c r="A14" s="129" t="s">
        <v>63</v>
      </c>
      <c r="B14" s="100"/>
      <c r="C14" s="100"/>
      <c r="D14" s="101"/>
      <c r="E14" s="101"/>
      <c r="F14" s="102"/>
      <c r="G14" s="103"/>
      <c r="H14" s="103"/>
      <c r="I14" s="102"/>
      <c r="J14" s="103"/>
      <c r="K14" s="103"/>
      <c r="L14" s="102"/>
      <c r="M14" s="101"/>
      <c r="N14" s="101"/>
      <c r="O14" s="102"/>
      <c r="P14" s="103"/>
      <c r="Q14" s="103"/>
      <c r="R14" s="102"/>
      <c r="S14" s="104"/>
      <c r="T14" s="105"/>
      <c r="U14" s="105"/>
    </row>
    <row r="15" spans="1:21" s="106" customFormat="1" ht="18" customHeight="1">
      <c r="A15" s="129" t="s">
        <v>64</v>
      </c>
      <c r="B15" s="100">
        <f t="shared" si="1"/>
        <v>4</v>
      </c>
      <c r="C15" s="100">
        <f t="shared" si="2"/>
        <v>3818130</v>
      </c>
      <c r="D15" s="101"/>
      <c r="E15" s="101"/>
      <c r="F15" s="102"/>
      <c r="G15" s="103"/>
      <c r="H15" s="103"/>
      <c r="I15" s="102"/>
      <c r="J15" s="103">
        <v>1</v>
      </c>
      <c r="K15" s="104">
        <f>865320</f>
        <v>865320</v>
      </c>
      <c r="L15" s="104">
        <f>J15*K15</f>
        <v>865320</v>
      </c>
      <c r="M15" s="101">
        <v>1</v>
      </c>
      <c r="N15" s="104">
        <f>935850</f>
        <v>935850</v>
      </c>
      <c r="O15" s="104">
        <f>M15*N15</f>
        <v>935850</v>
      </c>
      <c r="P15" s="103">
        <v>2</v>
      </c>
      <c r="Q15" s="103">
        <f>1008480</f>
        <v>1008480</v>
      </c>
      <c r="R15" s="104">
        <f>P15*Q15</f>
        <v>2016960</v>
      </c>
      <c r="S15" s="104">
        <f t="shared" si="3"/>
        <v>382</v>
      </c>
      <c r="T15" s="105"/>
      <c r="U15" s="105"/>
    </row>
    <row r="16" spans="1:21" s="106" customFormat="1" ht="18" customHeight="1">
      <c r="A16" s="129" t="s">
        <v>65</v>
      </c>
      <c r="B16" s="100">
        <f t="shared" si="1"/>
        <v>2</v>
      </c>
      <c r="C16" s="100">
        <f t="shared" si="2"/>
        <v>1944330</v>
      </c>
      <c r="D16" s="101"/>
      <c r="E16" s="101"/>
      <c r="F16" s="102"/>
      <c r="G16" s="103"/>
      <c r="H16" s="103"/>
      <c r="I16" s="102"/>
      <c r="J16" s="103"/>
      <c r="K16" s="103"/>
      <c r="L16" s="102"/>
      <c r="M16" s="101">
        <v>1</v>
      </c>
      <c r="N16" s="104">
        <f>935850</f>
        <v>935850</v>
      </c>
      <c r="O16" s="104">
        <f>M16*N16</f>
        <v>935850</v>
      </c>
      <c r="P16" s="103">
        <v>1</v>
      </c>
      <c r="Q16" s="103">
        <f>1008480</f>
        <v>1008480</v>
      </c>
      <c r="R16" s="104">
        <f>P16*Q16</f>
        <v>1008480</v>
      </c>
      <c r="S16" s="104">
        <f t="shared" si="3"/>
        <v>195</v>
      </c>
      <c r="T16" s="105"/>
      <c r="U16" s="105"/>
    </row>
    <row r="17" spans="1:21" s="106" customFormat="1" ht="18" customHeight="1">
      <c r="A17" s="129" t="s">
        <v>66</v>
      </c>
      <c r="B17" s="100"/>
      <c r="C17" s="100"/>
      <c r="D17" s="101"/>
      <c r="E17" s="101"/>
      <c r="F17" s="102"/>
      <c r="G17" s="103"/>
      <c r="H17" s="103"/>
      <c r="I17" s="102"/>
      <c r="J17" s="103"/>
      <c r="K17" s="103"/>
      <c r="L17" s="102"/>
      <c r="M17" s="101"/>
      <c r="N17" s="101"/>
      <c r="O17" s="102"/>
      <c r="P17" s="103"/>
      <c r="Q17" s="103"/>
      <c r="R17" s="102"/>
      <c r="S17" s="104"/>
      <c r="T17" s="105"/>
      <c r="U17" s="105"/>
    </row>
    <row r="18" spans="1:21" s="106" customFormat="1" ht="18" customHeight="1">
      <c r="A18" s="129" t="s">
        <v>67</v>
      </c>
      <c r="B18" s="100">
        <f t="shared" si="1"/>
        <v>3</v>
      </c>
      <c r="C18" s="100">
        <f t="shared" si="2"/>
        <v>2952810</v>
      </c>
      <c r="D18" s="101"/>
      <c r="E18" s="101"/>
      <c r="F18" s="102"/>
      <c r="G18" s="103"/>
      <c r="H18" s="103"/>
      <c r="I18" s="102"/>
      <c r="J18" s="103"/>
      <c r="K18" s="103"/>
      <c r="L18" s="102"/>
      <c r="M18" s="101">
        <v>1</v>
      </c>
      <c r="N18" s="104">
        <f>935850</f>
        <v>935850</v>
      </c>
      <c r="O18" s="104">
        <f>M18*N18</f>
        <v>935850</v>
      </c>
      <c r="P18" s="103">
        <v>2</v>
      </c>
      <c r="Q18" s="103">
        <f>1008480</f>
        <v>1008480</v>
      </c>
      <c r="R18" s="104">
        <f>P18*Q18</f>
        <v>2016960</v>
      </c>
      <c r="S18" s="104">
        <f t="shared" si="3"/>
        <v>296</v>
      </c>
      <c r="T18" s="105"/>
      <c r="U18" s="105"/>
    </row>
    <row r="19" spans="1:21" s="106" customFormat="1" ht="18" customHeight="1">
      <c r="A19" s="129" t="s">
        <v>377</v>
      </c>
      <c r="B19" s="100">
        <f t="shared" si="1"/>
        <v>0</v>
      </c>
      <c r="C19" s="100">
        <f t="shared" si="2"/>
        <v>0</v>
      </c>
      <c r="D19" s="101"/>
      <c r="E19" s="101"/>
      <c r="F19" s="102"/>
      <c r="G19" s="103"/>
      <c r="H19" s="103"/>
      <c r="I19" s="102"/>
      <c r="J19" s="103"/>
      <c r="K19" s="103"/>
      <c r="L19" s="102"/>
      <c r="M19" s="101"/>
      <c r="N19" s="101"/>
      <c r="O19" s="102"/>
      <c r="P19" s="103"/>
      <c r="Q19" s="103"/>
      <c r="R19" s="102"/>
      <c r="S19" s="104"/>
      <c r="T19" s="105"/>
      <c r="U19" s="105"/>
    </row>
    <row r="20" spans="1:21" s="106" customFormat="1" ht="18" customHeight="1">
      <c r="A20" s="129" t="s">
        <v>68</v>
      </c>
      <c r="B20" s="100">
        <f t="shared" si="1"/>
        <v>7</v>
      </c>
      <c r="C20" s="100">
        <f t="shared" si="2"/>
        <v>7059360</v>
      </c>
      <c r="D20" s="101"/>
      <c r="E20" s="101"/>
      <c r="F20" s="102"/>
      <c r="G20" s="103"/>
      <c r="H20" s="103"/>
      <c r="I20" s="102"/>
      <c r="J20" s="103"/>
      <c r="K20" s="103"/>
      <c r="L20" s="102"/>
      <c r="M20" s="101"/>
      <c r="N20" s="101"/>
      <c r="O20" s="102"/>
      <c r="P20" s="103">
        <v>7</v>
      </c>
      <c r="Q20" s="103">
        <f>1008480</f>
        <v>1008480</v>
      </c>
      <c r="R20" s="104">
        <f>P20*Q20</f>
        <v>7059360</v>
      </c>
      <c r="S20" s="104">
        <f t="shared" si="3"/>
        <v>706</v>
      </c>
      <c r="T20" s="105"/>
      <c r="U20" s="105"/>
    </row>
    <row r="21" spans="1:21" s="106" customFormat="1" ht="18" customHeight="1">
      <c r="A21" s="129" t="s">
        <v>69</v>
      </c>
      <c r="B21" s="100">
        <f t="shared" si="1"/>
        <v>4</v>
      </c>
      <c r="C21" s="100">
        <f t="shared" si="2"/>
        <v>3890760</v>
      </c>
      <c r="D21" s="101"/>
      <c r="E21" s="101"/>
      <c r="F21" s="102"/>
      <c r="G21" s="103"/>
      <c r="H21" s="103"/>
      <c r="I21" s="102"/>
      <c r="J21" s="103">
        <v>1</v>
      </c>
      <c r="K21" s="104">
        <f>865320</f>
        <v>865320</v>
      </c>
      <c r="L21" s="104">
        <f>J21*K21</f>
        <v>865320</v>
      </c>
      <c r="M21" s="101"/>
      <c r="N21" s="101"/>
      <c r="O21" s="102"/>
      <c r="P21" s="103">
        <v>3</v>
      </c>
      <c r="Q21" s="103">
        <f>1008480</f>
        <v>1008480</v>
      </c>
      <c r="R21" s="104">
        <f>P21*Q21</f>
        <v>3025440</v>
      </c>
      <c r="S21" s="104">
        <f t="shared" si="3"/>
        <v>390</v>
      </c>
      <c r="T21" s="105"/>
      <c r="U21" s="105"/>
    </row>
    <row r="22" spans="1:21" s="106" customFormat="1" ht="18" customHeight="1">
      <c r="A22" s="129" t="s">
        <v>70</v>
      </c>
      <c r="B22" s="100">
        <f t="shared" si="1"/>
        <v>2</v>
      </c>
      <c r="C22" s="100">
        <f t="shared" si="2"/>
        <v>1871700</v>
      </c>
      <c r="D22" s="101"/>
      <c r="E22" s="101"/>
      <c r="F22" s="102"/>
      <c r="G22" s="103"/>
      <c r="H22" s="103"/>
      <c r="I22" s="102"/>
      <c r="J22" s="103"/>
      <c r="K22" s="103"/>
      <c r="L22" s="102"/>
      <c r="M22" s="101">
        <v>2</v>
      </c>
      <c r="N22" s="104">
        <f>935850</f>
        <v>935850</v>
      </c>
      <c r="O22" s="104">
        <f>M22*N22</f>
        <v>1871700</v>
      </c>
      <c r="P22" s="103"/>
      <c r="Q22" s="103"/>
      <c r="R22" s="104"/>
      <c r="S22" s="104">
        <f t="shared" si="3"/>
        <v>188</v>
      </c>
      <c r="T22" s="105"/>
      <c r="U22" s="105"/>
    </row>
    <row r="23" spans="1:21" s="106" customFormat="1" ht="18" customHeight="1">
      <c r="A23" s="129" t="s">
        <v>71</v>
      </c>
      <c r="B23" s="100">
        <f t="shared" si="1"/>
        <v>6</v>
      </c>
      <c r="C23" s="100">
        <f t="shared" si="2"/>
        <v>5835090</v>
      </c>
      <c r="D23" s="101"/>
      <c r="E23" s="101"/>
      <c r="F23" s="102"/>
      <c r="G23" s="103"/>
      <c r="H23" s="103"/>
      <c r="I23" s="102"/>
      <c r="J23" s="103">
        <v>1</v>
      </c>
      <c r="K23" s="104">
        <f>865320</f>
        <v>865320</v>
      </c>
      <c r="L23" s="104">
        <f>J23*K23</f>
        <v>865320</v>
      </c>
      <c r="M23" s="101">
        <v>1</v>
      </c>
      <c r="N23" s="104">
        <f>935850</f>
        <v>935850</v>
      </c>
      <c r="O23" s="104">
        <f>M23*N23</f>
        <v>935850</v>
      </c>
      <c r="P23" s="103">
        <v>4</v>
      </c>
      <c r="Q23" s="103">
        <f>1008480</f>
        <v>1008480</v>
      </c>
      <c r="R23" s="104">
        <f aca="true" t="shared" si="4" ref="R23:R35">P23*Q23</f>
        <v>4033920</v>
      </c>
      <c r="S23" s="104">
        <f t="shared" si="3"/>
        <v>584</v>
      </c>
      <c r="T23" s="105"/>
      <c r="U23" s="105"/>
    </row>
    <row r="24" spans="1:21" s="106" customFormat="1" ht="18" customHeight="1">
      <c r="A24" s="129" t="s">
        <v>72</v>
      </c>
      <c r="B24" s="100"/>
      <c r="C24" s="100"/>
      <c r="D24" s="101"/>
      <c r="E24" s="101"/>
      <c r="F24" s="102"/>
      <c r="G24" s="103"/>
      <c r="H24" s="103"/>
      <c r="I24" s="102"/>
      <c r="J24" s="103"/>
      <c r="K24" s="103"/>
      <c r="L24" s="102"/>
      <c r="M24" s="101"/>
      <c r="N24" s="101"/>
      <c r="O24" s="102"/>
      <c r="P24" s="103"/>
      <c r="Q24" s="103"/>
      <c r="R24" s="104"/>
      <c r="S24" s="104"/>
      <c r="T24" s="105"/>
      <c r="U24" s="105"/>
    </row>
    <row r="25" spans="1:21" s="106" customFormat="1" ht="18" customHeight="1">
      <c r="A25" s="129" t="s">
        <v>73</v>
      </c>
      <c r="B25" s="100"/>
      <c r="C25" s="100"/>
      <c r="D25" s="101"/>
      <c r="E25" s="101"/>
      <c r="F25" s="102"/>
      <c r="G25" s="103"/>
      <c r="H25" s="103"/>
      <c r="I25" s="102"/>
      <c r="J25" s="103"/>
      <c r="K25" s="103"/>
      <c r="L25" s="102"/>
      <c r="M25" s="101"/>
      <c r="N25" s="101"/>
      <c r="O25" s="102"/>
      <c r="P25" s="103"/>
      <c r="Q25" s="103"/>
      <c r="R25" s="104"/>
      <c r="S25" s="104"/>
      <c r="T25" s="105"/>
      <c r="U25" s="105"/>
    </row>
    <row r="26" spans="1:20" s="106" customFormat="1" ht="18" customHeight="1">
      <c r="A26" s="129" t="s">
        <v>74</v>
      </c>
      <c r="B26" s="100"/>
      <c r="C26" s="100"/>
      <c r="D26" s="101"/>
      <c r="E26" s="101"/>
      <c r="F26" s="102"/>
      <c r="G26" s="103"/>
      <c r="H26" s="103"/>
      <c r="I26" s="102"/>
      <c r="J26" s="103"/>
      <c r="K26" s="103"/>
      <c r="L26" s="102"/>
      <c r="M26" s="101"/>
      <c r="N26" s="101"/>
      <c r="O26" s="102"/>
      <c r="P26" s="103"/>
      <c r="Q26" s="103"/>
      <c r="R26" s="104"/>
      <c r="S26" s="104"/>
      <c r="T26" s="107"/>
    </row>
    <row r="27" spans="1:20" s="106" customFormat="1" ht="18" customHeight="1">
      <c r="A27" s="129" t="s">
        <v>75</v>
      </c>
      <c r="B27" s="100"/>
      <c r="C27" s="100"/>
      <c r="D27" s="101"/>
      <c r="E27" s="101"/>
      <c r="F27" s="102"/>
      <c r="G27" s="103"/>
      <c r="H27" s="103"/>
      <c r="I27" s="102"/>
      <c r="J27" s="103"/>
      <c r="K27" s="103"/>
      <c r="L27" s="102"/>
      <c r="M27" s="101"/>
      <c r="N27" s="101"/>
      <c r="O27" s="102"/>
      <c r="P27" s="103"/>
      <c r="Q27" s="103"/>
      <c r="R27" s="104"/>
      <c r="S27" s="104"/>
      <c r="T27" s="107"/>
    </row>
    <row r="28" spans="1:20" s="106" customFormat="1" ht="18" customHeight="1">
      <c r="A28" s="129" t="s">
        <v>76</v>
      </c>
      <c r="B28" s="100">
        <f t="shared" si="1"/>
        <v>6</v>
      </c>
      <c r="C28" s="100">
        <f t="shared" si="2"/>
        <v>5978250</v>
      </c>
      <c r="D28" s="101"/>
      <c r="E28" s="101"/>
      <c r="F28" s="102"/>
      <c r="G28" s="103"/>
      <c r="H28" s="103"/>
      <c r="I28" s="102"/>
      <c r="J28" s="103"/>
      <c r="K28" s="103"/>
      <c r="L28" s="102"/>
      <c r="M28" s="101">
        <v>1</v>
      </c>
      <c r="N28" s="104">
        <f>935850</f>
        <v>935850</v>
      </c>
      <c r="O28" s="104">
        <f>M28*N28</f>
        <v>935850</v>
      </c>
      <c r="P28" s="103">
        <v>5</v>
      </c>
      <c r="Q28" s="103">
        <f aca="true" t="shared" si="5" ref="Q28:Q35">1008480</f>
        <v>1008480</v>
      </c>
      <c r="R28" s="104">
        <f t="shared" si="4"/>
        <v>5042400</v>
      </c>
      <c r="S28" s="104">
        <f t="shared" si="3"/>
        <v>598</v>
      </c>
      <c r="T28" s="107"/>
    </row>
    <row r="29" spans="1:20" s="106" customFormat="1" ht="18" customHeight="1">
      <c r="A29" s="129" t="s">
        <v>77</v>
      </c>
      <c r="B29" s="100">
        <f t="shared" si="1"/>
        <v>1</v>
      </c>
      <c r="C29" s="100">
        <f t="shared" si="2"/>
        <v>1008480</v>
      </c>
      <c r="D29" s="101"/>
      <c r="E29" s="101"/>
      <c r="F29" s="102"/>
      <c r="G29" s="103"/>
      <c r="H29" s="103"/>
      <c r="I29" s="102"/>
      <c r="J29" s="103"/>
      <c r="K29" s="103"/>
      <c r="L29" s="102"/>
      <c r="M29" s="101"/>
      <c r="N29" s="101"/>
      <c r="O29" s="102"/>
      <c r="P29" s="103">
        <v>1</v>
      </c>
      <c r="Q29" s="103">
        <f t="shared" si="5"/>
        <v>1008480</v>
      </c>
      <c r="R29" s="104">
        <f t="shared" si="4"/>
        <v>1008480</v>
      </c>
      <c r="S29" s="104">
        <f t="shared" si="3"/>
        <v>101</v>
      </c>
      <c r="T29" s="107"/>
    </row>
    <row r="30" spans="1:20" s="106" customFormat="1" ht="18" customHeight="1">
      <c r="A30" s="129" t="s">
        <v>78</v>
      </c>
      <c r="B30" s="100">
        <f t="shared" si="1"/>
        <v>2</v>
      </c>
      <c r="C30" s="100">
        <f t="shared" si="2"/>
        <v>1944330</v>
      </c>
      <c r="D30" s="101"/>
      <c r="E30" s="101"/>
      <c r="F30" s="102"/>
      <c r="G30" s="103"/>
      <c r="H30" s="103"/>
      <c r="I30" s="102"/>
      <c r="J30" s="103"/>
      <c r="K30" s="103"/>
      <c r="L30" s="102"/>
      <c r="M30" s="101">
        <v>1</v>
      </c>
      <c r="N30" s="104">
        <f aca="true" t="shared" si="6" ref="N30:N35">935850</f>
        <v>935850</v>
      </c>
      <c r="O30" s="104">
        <f aca="true" t="shared" si="7" ref="O30:O35">M30*N30</f>
        <v>935850</v>
      </c>
      <c r="P30" s="103">
        <v>1</v>
      </c>
      <c r="Q30" s="103">
        <f t="shared" si="5"/>
        <v>1008480</v>
      </c>
      <c r="R30" s="104">
        <f t="shared" si="4"/>
        <v>1008480</v>
      </c>
      <c r="S30" s="104">
        <f t="shared" si="3"/>
        <v>195</v>
      </c>
      <c r="T30" s="107"/>
    </row>
    <row r="31" spans="1:20" s="106" customFormat="1" ht="18" customHeight="1">
      <c r="A31" s="129" t="s">
        <v>378</v>
      </c>
      <c r="B31" s="100">
        <f t="shared" si="1"/>
        <v>1</v>
      </c>
      <c r="C31" s="100">
        <f t="shared" si="2"/>
        <v>935850</v>
      </c>
      <c r="D31" s="101"/>
      <c r="E31" s="101"/>
      <c r="F31" s="102"/>
      <c r="G31" s="103"/>
      <c r="H31" s="103"/>
      <c r="I31" s="102"/>
      <c r="J31" s="103"/>
      <c r="K31" s="103"/>
      <c r="L31" s="102"/>
      <c r="M31" s="101">
        <v>1</v>
      </c>
      <c r="N31" s="104">
        <f t="shared" si="6"/>
        <v>935850</v>
      </c>
      <c r="O31" s="104">
        <f t="shared" si="7"/>
        <v>935850</v>
      </c>
      <c r="P31" s="103"/>
      <c r="Q31" s="103"/>
      <c r="R31" s="104"/>
      <c r="S31" s="104">
        <f t="shared" si="3"/>
        <v>94</v>
      </c>
      <c r="T31" s="107"/>
    </row>
    <row r="32" spans="1:20" s="106" customFormat="1" ht="18" customHeight="1">
      <c r="A32" s="129" t="s">
        <v>80</v>
      </c>
      <c r="B32" s="100">
        <f t="shared" si="1"/>
        <v>5</v>
      </c>
      <c r="C32" s="100">
        <f t="shared" si="2"/>
        <v>4770870</v>
      </c>
      <c r="D32" s="101">
        <v>1</v>
      </c>
      <c r="E32" s="104">
        <f>736950</f>
        <v>736950</v>
      </c>
      <c r="F32" s="104">
        <f>D32*E32</f>
        <v>736950</v>
      </c>
      <c r="G32" s="103"/>
      <c r="H32" s="103"/>
      <c r="I32" s="102"/>
      <c r="J32" s="103"/>
      <c r="K32" s="103"/>
      <c r="L32" s="102"/>
      <c r="M32" s="101"/>
      <c r="N32" s="101"/>
      <c r="O32" s="102"/>
      <c r="P32" s="103">
        <v>4</v>
      </c>
      <c r="Q32" s="103">
        <f t="shared" si="5"/>
        <v>1008480</v>
      </c>
      <c r="R32" s="104">
        <f t="shared" si="4"/>
        <v>4033920</v>
      </c>
      <c r="S32" s="104">
        <f t="shared" si="3"/>
        <v>478</v>
      </c>
      <c r="T32" s="107"/>
    </row>
    <row r="33" spans="1:20" s="106" customFormat="1" ht="18" customHeight="1">
      <c r="A33" s="129" t="s">
        <v>81</v>
      </c>
      <c r="B33" s="100">
        <f t="shared" si="1"/>
        <v>9</v>
      </c>
      <c r="C33" s="100">
        <f t="shared" si="2"/>
        <v>8931060</v>
      </c>
      <c r="D33" s="101"/>
      <c r="E33" s="101"/>
      <c r="F33" s="102"/>
      <c r="G33" s="103"/>
      <c r="H33" s="103"/>
      <c r="I33" s="102"/>
      <c r="J33" s="103"/>
      <c r="K33" s="103"/>
      <c r="L33" s="102"/>
      <c r="M33" s="101">
        <v>2</v>
      </c>
      <c r="N33" s="104">
        <f t="shared" si="6"/>
        <v>935850</v>
      </c>
      <c r="O33" s="104">
        <f t="shared" si="7"/>
        <v>1871700</v>
      </c>
      <c r="P33" s="103">
        <v>7</v>
      </c>
      <c r="Q33" s="103">
        <f t="shared" si="5"/>
        <v>1008480</v>
      </c>
      <c r="R33" s="104">
        <f t="shared" si="4"/>
        <v>7059360</v>
      </c>
      <c r="S33" s="104">
        <f t="shared" si="3"/>
        <v>894</v>
      </c>
      <c r="T33" s="107"/>
    </row>
    <row r="34" spans="1:20" s="106" customFormat="1" ht="18" customHeight="1">
      <c r="A34" s="129" t="s">
        <v>82</v>
      </c>
      <c r="B34" s="100"/>
      <c r="C34" s="100"/>
      <c r="D34" s="101"/>
      <c r="E34" s="101"/>
      <c r="F34" s="102"/>
      <c r="G34" s="103"/>
      <c r="H34" s="103"/>
      <c r="I34" s="102"/>
      <c r="J34" s="103"/>
      <c r="K34" s="103"/>
      <c r="L34" s="102"/>
      <c r="M34" s="101"/>
      <c r="N34" s="104"/>
      <c r="O34" s="102"/>
      <c r="P34" s="103"/>
      <c r="Q34" s="103"/>
      <c r="R34" s="104"/>
      <c r="S34" s="104"/>
      <c r="T34" s="108"/>
    </row>
    <row r="35" spans="1:20" s="106" customFormat="1" ht="18" customHeight="1">
      <c r="A35" s="129" t="s">
        <v>379</v>
      </c>
      <c r="B35" s="100">
        <f t="shared" si="1"/>
        <v>7</v>
      </c>
      <c r="C35" s="100">
        <f t="shared" si="2"/>
        <v>6641640</v>
      </c>
      <c r="D35" s="101"/>
      <c r="E35" s="101"/>
      <c r="F35" s="102"/>
      <c r="G35" s="103">
        <v>1</v>
      </c>
      <c r="H35" s="104">
        <f>808650</f>
        <v>808650</v>
      </c>
      <c r="I35" s="104">
        <f>G35*H35</f>
        <v>808650</v>
      </c>
      <c r="J35" s="103"/>
      <c r="K35" s="103"/>
      <c r="L35" s="102"/>
      <c r="M35" s="101">
        <v>3</v>
      </c>
      <c r="N35" s="104">
        <f t="shared" si="6"/>
        <v>935850</v>
      </c>
      <c r="O35" s="104">
        <f t="shared" si="7"/>
        <v>2807550</v>
      </c>
      <c r="P35" s="103">
        <v>3</v>
      </c>
      <c r="Q35" s="103">
        <f t="shared" si="5"/>
        <v>1008480</v>
      </c>
      <c r="R35" s="104">
        <f t="shared" si="4"/>
        <v>3025440</v>
      </c>
      <c r="S35" s="104">
        <f t="shared" si="3"/>
        <v>665</v>
      </c>
      <c r="T35" s="108"/>
    </row>
    <row r="36" spans="1:20" s="106" customFormat="1" ht="18" customHeight="1">
      <c r="A36" s="129" t="s">
        <v>380</v>
      </c>
      <c r="B36" s="100"/>
      <c r="C36" s="100"/>
      <c r="D36" s="101"/>
      <c r="E36" s="101"/>
      <c r="F36" s="102"/>
      <c r="G36" s="103"/>
      <c r="H36" s="103"/>
      <c r="I36" s="102"/>
      <c r="J36" s="103"/>
      <c r="K36" s="103"/>
      <c r="L36" s="102"/>
      <c r="M36" s="101"/>
      <c r="N36" s="101"/>
      <c r="O36" s="102"/>
      <c r="P36" s="103"/>
      <c r="Q36" s="103"/>
      <c r="R36" s="102"/>
      <c r="S36" s="104"/>
      <c r="T36" s="108"/>
    </row>
    <row r="37" ht="24.75" customHeight="1"/>
  </sheetData>
  <sheetProtection/>
  <mergeCells count="10">
    <mergeCell ref="A1:S1"/>
    <mergeCell ref="A2:S2"/>
    <mergeCell ref="D3:F3"/>
    <mergeCell ref="G3:I3"/>
    <mergeCell ref="J3:L3"/>
    <mergeCell ref="M3:O3"/>
    <mergeCell ref="P3:R3"/>
    <mergeCell ref="S3:S4"/>
    <mergeCell ref="A3:A4"/>
    <mergeCell ref="B3:C3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workbookViewId="0" topLeftCell="A1">
      <selection activeCell="B23" sqref="B23"/>
    </sheetView>
  </sheetViews>
  <sheetFormatPr defaultColWidth="9.00390625" defaultRowHeight="14.25"/>
  <cols>
    <col min="1" max="1" width="34.625" style="3" customWidth="1"/>
    <col min="2" max="2" width="37.75390625" style="8" customWidth="1"/>
    <col min="3" max="3" width="13.50390625" style="3" customWidth="1"/>
    <col min="4" max="4" width="14.25390625" style="3" customWidth="1"/>
    <col min="5" max="5" width="10.125" style="3" customWidth="1"/>
    <col min="6" max="16384" width="9.00390625" style="3" customWidth="1"/>
  </cols>
  <sheetData>
    <row r="1" ht="24" customHeight="1">
      <c r="A1" s="17" t="s">
        <v>87</v>
      </c>
    </row>
    <row r="2" spans="1:4" ht="21" customHeight="1">
      <c r="A2" s="120" t="s">
        <v>86</v>
      </c>
      <c r="B2" s="120"/>
      <c r="C2" s="5"/>
      <c r="D2" s="5"/>
    </row>
    <row r="3" spans="1:4" s="7" customFormat="1" ht="24.75" customHeight="1">
      <c r="A3" s="123" t="s">
        <v>84</v>
      </c>
      <c r="B3" s="123"/>
      <c r="C3" s="6"/>
      <c r="D3" s="6"/>
    </row>
    <row r="4" spans="1:2" s="6" customFormat="1" ht="18" customHeight="1">
      <c r="A4" s="12" t="s">
        <v>85</v>
      </c>
      <c r="B4" s="13" t="s">
        <v>54</v>
      </c>
    </row>
    <row r="5" spans="1:2" s="6" customFormat="1" ht="18" customHeight="1">
      <c r="A5" s="12" t="s">
        <v>55</v>
      </c>
      <c r="B5" s="14">
        <f>SUM(B6:B24)</f>
        <v>11230200</v>
      </c>
    </row>
    <row r="6" spans="1:2" s="5" customFormat="1" ht="18" customHeight="1">
      <c r="A6" s="12" t="s">
        <v>56</v>
      </c>
      <c r="B6" s="15">
        <f>ROUNDUP('测算表'!N6,0)</f>
        <v>935850</v>
      </c>
    </row>
    <row r="7" spans="1:2" s="5" customFormat="1" ht="18" customHeight="1">
      <c r="A7" s="16" t="s">
        <v>58</v>
      </c>
      <c r="B7" s="15">
        <f>ROUNDUP('测算表'!N8,0)</f>
        <v>0</v>
      </c>
    </row>
    <row r="8" spans="1:2" s="5" customFormat="1" ht="18" customHeight="1">
      <c r="A8" s="16" t="s">
        <v>59</v>
      </c>
      <c r="B8" s="15">
        <f>ROUNDUP('测算表'!N9,0)</f>
        <v>935850</v>
      </c>
    </row>
    <row r="9" spans="1:2" s="5" customFormat="1" ht="18" customHeight="1">
      <c r="A9" s="16" t="s">
        <v>61</v>
      </c>
      <c r="B9" s="15">
        <f>ROUNDUP('测算表'!N12,0)</f>
        <v>0</v>
      </c>
    </row>
    <row r="10" spans="1:2" s="5" customFormat="1" ht="18" customHeight="1">
      <c r="A10" s="16" t="s">
        <v>62</v>
      </c>
      <c r="B10" s="15">
        <f>ROUNDUP('测算表'!N13,0)</f>
        <v>0</v>
      </c>
    </row>
    <row r="11" spans="1:2" s="5" customFormat="1" ht="18" customHeight="1">
      <c r="A11" s="16" t="s">
        <v>64</v>
      </c>
      <c r="B11" s="15">
        <f>ROUNDUP('测算表'!N15,0)</f>
        <v>935850</v>
      </c>
    </row>
    <row r="12" spans="1:2" s="5" customFormat="1" ht="18" customHeight="1">
      <c r="A12" s="16" t="s">
        <v>65</v>
      </c>
      <c r="B12" s="15">
        <f>ROUNDUP('测算表'!N16,0)</f>
        <v>935850</v>
      </c>
    </row>
    <row r="13" spans="1:2" s="5" customFormat="1" ht="18" customHeight="1">
      <c r="A13" s="16" t="s">
        <v>67</v>
      </c>
      <c r="B13" s="15">
        <f>ROUNDUP('测算表'!N18,0)</f>
        <v>935850</v>
      </c>
    </row>
    <row r="14" spans="1:2" s="5" customFormat="1" ht="18" customHeight="1">
      <c r="A14" s="16" t="s">
        <v>68</v>
      </c>
      <c r="B14" s="15">
        <f>ROUNDUP('测算表'!N20,0)</f>
        <v>0</v>
      </c>
    </row>
    <row r="15" spans="1:2" s="5" customFormat="1" ht="18" customHeight="1">
      <c r="A15" s="16" t="s">
        <v>69</v>
      </c>
      <c r="B15" s="15">
        <f>ROUNDUP('测算表'!N21,0)</f>
        <v>0</v>
      </c>
    </row>
    <row r="16" spans="1:2" s="5" customFormat="1" ht="18" customHeight="1">
      <c r="A16" s="16" t="s">
        <v>70</v>
      </c>
      <c r="B16" s="15">
        <f>ROUNDUP('测算表'!N22,0)</f>
        <v>935850</v>
      </c>
    </row>
    <row r="17" spans="1:3" s="5" customFormat="1" ht="18" customHeight="1">
      <c r="A17" s="16" t="s">
        <v>71</v>
      </c>
      <c r="B17" s="15">
        <f>ROUNDUP('测算表'!N23,0)</f>
        <v>935850</v>
      </c>
      <c r="C17" s="10"/>
    </row>
    <row r="18" spans="1:3" s="5" customFormat="1" ht="18" customHeight="1">
      <c r="A18" s="16" t="s">
        <v>76</v>
      </c>
      <c r="B18" s="15">
        <f>ROUNDUP('测算表'!N28,0)</f>
        <v>935850</v>
      </c>
      <c r="C18" s="10"/>
    </row>
    <row r="19" spans="1:3" s="5" customFormat="1" ht="18" customHeight="1">
      <c r="A19" s="16" t="s">
        <v>77</v>
      </c>
      <c r="B19" s="15">
        <f>ROUNDUP('测算表'!N29,0)</f>
        <v>0</v>
      </c>
      <c r="C19" s="10"/>
    </row>
    <row r="20" spans="1:3" s="5" customFormat="1" ht="18" customHeight="1">
      <c r="A20" s="16" t="s">
        <v>78</v>
      </c>
      <c r="B20" s="15">
        <f>ROUNDUP('测算表'!N30,0)</f>
        <v>935850</v>
      </c>
      <c r="C20" s="11"/>
    </row>
    <row r="21" spans="1:3" s="5" customFormat="1" ht="18" customHeight="1">
      <c r="A21" s="16" t="s">
        <v>79</v>
      </c>
      <c r="B21" s="15">
        <f>ROUNDUP('测算表'!N31,0)</f>
        <v>935850</v>
      </c>
      <c r="C21" s="11"/>
    </row>
    <row r="22" spans="1:2" s="5" customFormat="1" ht="18" customHeight="1">
      <c r="A22" s="16" t="s">
        <v>80</v>
      </c>
      <c r="B22" s="15">
        <f>ROUNDUP('测算表'!N32,0)</f>
        <v>0</v>
      </c>
    </row>
    <row r="23" spans="1:2" ht="18" customHeight="1">
      <c r="A23" s="16" t="s">
        <v>81</v>
      </c>
      <c r="B23" s="15">
        <f>ROUNDUP('测算表'!N33,0)</f>
        <v>935850</v>
      </c>
    </row>
    <row r="24" spans="1:2" ht="18" customHeight="1">
      <c r="A24" s="16" t="s">
        <v>83</v>
      </c>
      <c r="B24" s="15">
        <f>ROUNDUP('测算表'!N35,0)</f>
        <v>935850</v>
      </c>
    </row>
  </sheetData>
  <sheetProtection/>
  <mergeCells count="2"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1242</dc:creator>
  <cp:keywords/>
  <dc:description/>
  <cp:lastModifiedBy>姜宇</cp:lastModifiedBy>
  <cp:lastPrinted>2017-07-03T11:13:18Z</cp:lastPrinted>
  <dcterms:created xsi:type="dcterms:W3CDTF">1996-12-17T01:32:42Z</dcterms:created>
  <dcterms:modified xsi:type="dcterms:W3CDTF">2018-09-20T07:00:44Z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