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9200" windowHeight="11640"/>
  </bookViews>
  <sheets>
    <sheet name="资金分配表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calcPr calcId="124519"/>
</workbook>
</file>

<file path=xl/calcChain.xml><?xml version="1.0" encoding="utf-8"?>
<calcChain xmlns="http://schemas.openxmlformats.org/spreadsheetml/2006/main">
  <c r="J43" i="4"/>
  <c r="H43" s="1"/>
  <c r="I43"/>
  <c r="F43" s="1"/>
  <c r="B43" s="1"/>
  <c r="G43"/>
  <c r="D43"/>
  <c r="E43" s="1"/>
  <c r="C43"/>
  <c r="J42"/>
  <c r="F42" s="1"/>
  <c r="B42" s="1"/>
  <c r="I42"/>
  <c r="H42"/>
  <c r="G42"/>
  <c r="D42"/>
  <c r="C42"/>
  <c r="E42" s="1"/>
  <c r="J41"/>
  <c r="I41"/>
  <c r="F41" s="1"/>
  <c r="B41" s="1"/>
  <c r="H41"/>
  <c r="D41"/>
  <c r="C41"/>
  <c r="E41" s="1"/>
  <c r="J40"/>
  <c r="H40" s="1"/>
  <c r="I40"/>
  <c r="F40" s="1"/>
  <c r="B40" s="1"/>
  <c r="E40"/>
  <c r="D40"/>
  <c r="C40"/>
  <c r="J39"/>
  <c r="H39" s="1"/>
  <c r="I39"/>
  <c r="G39" s="1"/>
  <c r="F39"/>
  <c r="B39" s="1"/>
  <c r="D39"/>
  <c r="C39"/>
  <c r="E39" s="1"/>
  <c r="J38"/>
  <c r="H38" s="1"/>
  <c r="I38"/>
  <c r="G38"/>
  <c r="F38"/>
  <c r="B38" s="1"/>
  <c r="D38"/>
  <c r="C38"/>
  <c r="E38" s="1"/>
  <c r="J37"/>
  <c r="I37"/>
  <c r="F37" s="1"/>
  <c r="B37" s="1"/>
  <c r="H37"/>
  <c r="G37"/>
  <c r="E37"/>
  <c r="D37"/>
  <c r="C37"/>
  <c r="J36"/>
  <c r="I36"/>
  <c r="F36" s="1"/>
  <c r="B36" s="1"/>
  <c r="H36"/>
  <c r="E36"/>
  <c r="D36"/>
  <c r="C36"/>
  <c r="J35"/>
  <c r="H35" s="1"/>
  <c r="I35"/>
  <c r="F35" s="1"/>
  <c r="B35" s="1"/>
  <c r="G35"/>
  <c r="D35"/>
  <c r="E35" s="1"/>
  <c r="C35"/>
  <c r="J34"/>
  <c r="F34" s="1"/>
  <c r="B34" s="1"/>
  <c r="I34"/>
  <c r="H34"/>
  <c r="G34"/>
  <c r="D34"/>
  <c r="C34"/>
  <c r="E34" s="1"/>
  <c r="J33"/>
  <c r="I33"/>
  <c r="F33" s="1"/>
  <c r="B33" s="1"/>
  <c r="H33"/>
  <c r="D33"/>
  <c r="C33"/>
  <c r="E33" s="1"/>
  <c r="J32"/>
  <c r="H32" s="1"/>
  <c r="I32"/>
  <c r="F32" s="1"/>
  <c r="B32" s="1"/>
  <c r="E32"/>
  <c r="D32"/>
  <c r="C32"/>
  <c r="J31"/>
  <c r="H31" s="1"/>
  <c r="I31"/>
  <c r="G31" s="1"/>
  <c r="F31"/>
  <c r="B31" s="1"/>
  <c r="C31"/>
  <c r="J30"/>
  <c r="H30" s="1"/>
  <c r="I30"/>
  <c r="G30"/>
  <c r="F30"/>
  <c r="B30" s="1"/>
  <c r="D30"/>
  <c r="C30"/>
  <c r="E30" s="1"/>
  <c r="J29"/>
  <c r="I29"/>
  <c r="F29" s="1"/>
  <c r="B29" s="1"/>
  <c r="H29"/>
  <c r="G29"/>
  <c r="E29"/>
  <c r="D29"/>
  <c r="C29"/>
  <c r="J28"/>
  <c r="I28"/>
  <c r="F28" s="1"/>
  <c r="B28" s="1"/>
  <c r="H28"/>
  <c r="E28"/>
  <c r="D28"/>
  <c r="C28"/>
  <c r="J27"/>
  <c r="H27" s="1"/>
  <c r="I27"/>
  <c r="F27" s="1"/>
  <c r="B27" s="1"/>
  <c r="G27"/>
  <c r="D27"/>
  <c r="E27" s="1"/>
  <c r="C27"/>
  <c r="J26"/>
  <c r="F26" s="1"/>
  <c r="B26" s="1"/>
  <c r="I26"/>
  <c r="H26"/>
  <c r="G26"/>
  <c r="D26"/>
  <c r="C26"/>
  <c r="E26" s="1"/>
  <c r="J25"/>
  <c r="I25"/>
  <c r="F25" s="1"/>
  <c r="B25" s="1"/>
  <c r="H25"/>
  <c r="D25"/>
  <c r="C25"/>
  <c r="E25" s="1"/>
  <c r="J24"/>
  <c r="H24" s="1"/>
  <c r="I24"/>
  <c r="F24" s="1"/>
  <c r="B24" s="1"/>
  <c r="E24"/>
  <c r="D24"/>
  <c r="C24"/>
  <c r="J23"/>
  <c r="H23" s="1"/>
  <c r="I23"/>
  <c r="G23" s="1"/>
  <c r="F23"/>
  <c r="B23" s="1"/>
  <c r="C23"/>
  <c r="J22"/>
  <c r="H22" s="1"/>
  <c r="I22"/>
  <c r="G22"/>
  <c r="F22"/>
  <c r="B22" s="1"/>
  <c r="D22"/>
  <c r="C22"/>
  <c r="E22" s="1"/>
  <c r="J21"/>
  <c r="I21"/>
  <c r="F21" s="1"/>
  <c r="B21" s="1"/>
  <c r="H21"/>
  <c r="G21"/>
  <c r="E21"/>
  <c r="D21"/>
  <c r="C21"/>
  <c r="J20"/>
  <c r="I20"/>
  <c r="F20" s="1"/>
  <c r="H20"/>
  <c r="C20"/>
  <c r="J19"/>
  <c r="H19" s="1"/>
  <c r="I19"/>
  <c r="F19" s="1"/>
  <c r="B19" s="1"/>
  <c r="G19"/>
  <c r="D19"/>
  <c r="E19" s="1"/>
  <c r="C19"/>
  <c r="J18"/>
  <c r="F18" s="1"/>
  <c r="B18" s="1"/>
  <c r="I18"/>
  <c r="H18"/>
  <c r="G18"/>
  <c r="D18"/>
  <c r="C18"/>
  <c r="E18" s="1"/>
  <c r="J17"/>
  <c r="I17"/>
  <c r="F17" s="1"/>
  <c r="B17" s="1"/>
  <c r="H17"/>
  <c r="D17"/>
  <c r="C17"/>
  <c r="E17" s="1"/>
  <c r="J16"/>
  <c r="H16" s="1"/>
  <c r="I16"/>
  <c r="F16" s="1"/>
  <c r="B16" s="1"/>
  <c r="E16"/>
  <c r="D16"/>
  <c r="C16"/>
  <c r="J15"/>
  <c r="H15" s="1"/>
  <c r="I15"/>
  <c r="G15" s="1"/>
  <c r="F15"/>
  <c r="B15" s="1"/>
  <c r="D15"/>
  <c r="C15"/>
  <c r="E15" s="1"/>
  <c r="J14"/>
  <c r="H14" s="1"/>
  <c r="I14"/>
  <c r="G14"/>
  <c r="F14"/>
  <c r="B14" s="1"/>
  <c r="D14"/>
  <c r="C14"/>
  <c r="E14" s="1"/>
  <c r="J13"/>
  <c r="I13"/>
  <c r="F13" s="1"/>
  <c r="B13" s="1"/>
  <c r="H13"/>
  <c r="G13"/>
  <c r="E13"/>
  <c r="D13"/>
  <c r="C13"/>
  <c r="J12"/>
  <c r="I12"/>
  <c r="F12" s="1"/>
  <c r="B12" s="1"/>
  <c r="H12"/>
  <c r="E12"/>
  <c r="D12"/>
  <c r="C12"/>
  <c r="J11"/>
  <c r="H11" s="1"/>
  <c r="I11"/>
  <c r="F11" s="1"/>
  <c r="B11" s="1"/>
  <c r="G11"/>
  <c r="E11"/>
  <c r="D11"/>
  <c r="C11"/>
  <c r="J10"/>
  <c r="F10" s="1"/>
  <c r="B10" s="1"/>
  <c r="I10"/>
  <c r="H10"/>
  <c r="G10"/>
  <c r="D10"/>
  <c r="C10"/>
  <c r="E10" s="1"/>
  <c r="J9"/>
  <c r="I9"/>
  <c r="F9" s="1"/>
  <c r="B9" s="1"/>
  <c r="H9"/>
  <c r="D9"/>
  <c r="C9"/>
  <c r="E9" s="1"/>
  <c r="J8"/>
  <c r="J7" s="1"/>
  <c r="H7" s="1"/>
  <c r="I8"/>
  <c r="F8" s="1"/>
  <c r="B8" s="1"/>
  <c r="E8"/>
  <c r="D8"/>
  <c r="C8"/>
  <c r="D7"/>
  <c r="C7"/>
  <c r="E7" s="1"/>
  <c r="B20" l="1"/>
  <c r="F7"/>
  <c r="B7" s="1"/>
  <c r="E31"/>
  <c r="G12"/>
  <c r="G20"/>
  <c r="D23"/>
  <c r="E23" s="1"/>
  <c r="G28"/>
  <c r="D31"/>
  <c r="G36"/>
  <c r="I7"/>
  <c r="G7" s="1"/>
  <c r="H8"/>
  <c r="G9"/>
  <c r="G17"/>
  <c r="D20"/>
  <c r="E20" s="1"/>
  <c r="G25"/>
  <c r="G33"/>
  <c r="G41"/>
  <c r="G8"/>
  <c r="G16"/>
  <c r="G24"/>
  <c r="G32"/>
  <c r="G40"/>
</calcChain>
</file>

<file path=xl/sharedStrings.xml><?xml version="1.0" encoding="utf-8"?>
<sst xmlns="http://schemas.openxmlformats.org/spreadsheetml/2006/main" count="55" uniqueCount="46">
  <si>
    <t>附件1：</t>
    <phoneticPr fontId="3" type="noConversion"/>
  </si>
  <si>
    <t>资金分配表</t>
  </si>
  <si>
    <t>单位：万元</t>
  </si>
  <si>
    <t>单位：百万元</t>
  </si>
  <si>
    <t>省份</t>
  </si>
  <si>
    <t>合计</t>
  </si>
  <si>
    <t>其中：</t>
  </si>
  <si>
    <t>已下达</t>
  </si>
  <si>
    <t>本次下达</t>
  </si>
  <si>
    <t>合计</t>
    <phoneticPr fontId="3" type="noConversion"/>
  </si>
  <si>
    <t>北  京</t>
  </si>
  <si>
    <t>天  津</t>
  </si>
  <si>
    <t>河  北</t>
  </si>
  <si>
    <t>山  西</t>
  </si>
  <si>
    <t>内蒙古自治区</t>
    <phoneticPr fontId="3" type="noConversion"/>
  </si>
  <si>
    <t>辽  宁</t>
  </si>
  <si>
    <t>其中：大连</t>
  </si>
  <si>
    <t>吉  林</t>
  </si>
  <si>
    <t>黑龙江省</t>
    <phoneticPr fontId="3" type="noConversion"/>
  </si>
  <si>
    <t>上  海</t>
  </si>
  <si>
    <t>江  苏</t>
  </si>
  <si>
    <t>浙  江</t>
  </si>
  <si>
    <t>其中：宁波</t>
  </si>
  <si>
    <t>安  徽</t>
  </si>
  <si>
    <t>福  建</t>
  </si>
  <si>
    <t>其中：厦门</t>
  </si>
  <si>
    <t>江  西</t>
  </si>
  <si>
    <t>山  东</t>
  </si>
  <si>
    <t>其中：青岛</t>
  </si>
  <si>
    <t>河  南</t>
  </si>
  <si>
    <t>湖  北</t>
  </si>
  <si>
    <t>湖  南</t>
  </si>
  <si>
    <t>广  东</t>
  </si>
  <si>
    <t>其中：深圳</t>
  </si>
  <si>
    <t>广西自治区</t>
    <phoneticPr fontId="3" type="noConversion"/>
  </si>
  <si>
    <t>海  南</t>
  </si>
  <si>
    <t>重  庆</t>
  </si>
  <si>
    <t>四  川</t>
  </si>
  <si>
    <t>贵  州</t>
  </si>
  <si>
    <t>云  南</t>
  </si>
  <si>
    <t>西藏自治区</t>
    <phoneticPr fontId="3" type="noConversion"/>
  </si>
  <si>
    <t>陕  西</t>
  </si>
  <si>
    <t>甘  肃</t>
  </si>
  <si>
    <t>青  海</t>
  </si>
  <si>
    <t>宁夏自治区</t>
    <phoneticPr fontId="3" type="noConversion"/>
  </si>
  <si>
    <t>新疆自治区</t>
    <phoneticPr fontId="3" type="noConversion"/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</si>
</sst>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00000"/>
    <numFmt numFmtId="180" formatCode="\¥#,##0.00;[Red]\¥\-#,##0.00"/>
    <numFmt numFmtId="181" formatCode="0.000000"/>
    <numFmt numFmtId="182" formatCode="0.00000000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4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b/>
      <sz val="10"/>
      <name val="MS Sans Serif"/>
      <family val="2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Calibri"/>
      <family val="2"/>
    </font>
    <font>
      <sz val="11"/>
      <name val="蹈框"/>
      <charset val="134"/>
    </font>
    <font>
      <sz val="12"/>
      <name val="Courier"/>
      <family val="3"/>
    </font>
    <font>
      <sz val="12"/>
      <name val="바탕체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38" fontId="2" fillId="0" borderId="0">
      <alignment vertical="center"/>
    </xf>
    <xf numFmtId="40" fontId="2" fillId="0" borderId="0">
      <alignment vertical="center"/>
    </xf>
    <xf numFmtId="177" fontId="2" fillId="0" borderId="0">
      <alignment vertical="center"/>
    </xf>
    <xf numFmtId="178" fontId="2" fillId="0" borderId="0">
      <alignment vertical="center"/>
    </xf>
    <xf numFmtId="0" fontId="8" fillId="2" borderId="0">
      <alignment vertical="center"/>
    </xf>
    <xf numFmtId="0" fontId="8" fillId="3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10" fontId="2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179" fontId="2" fillId="0" borderId="0">
      <alignment vertical="center"/>
    </xf>
    <xf numFmtId="180" fontId="2" fillId="0" borderId="0">
      <alignment vertical="center"/>
    </xf>
    <xf numFmtId="181" fontId="2" fillId="0" borderId="0">
      <alignment vertical="center"/>
    </xf>
    <xf numFmtId="182" fontId="2" fillId="0" borderId="0">
      <alignment vertical="center"/>
    </xf>
    <xf numFmtId="0" fontId="10" fillId="0" borderId="0">
      <alignment vertical="center"/>
    </xf>
    <xf numFmtId="41" fontId="2" fillId="0" borderId="0">
      <alignment vertical="center"/>
    </xf>
    <xf numFmtId="43" fontId="2" fillId="0" borderId="0">
      <alignment vertical="center"/>
    </xf>
    <xf numFmtId="41" fontId="2" fillId="0" borderId="0">
      <alignment vertical="center"/>
    </xf>
    <xf numFmtId="43" fontId="2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38" fontId="2" fillId="0" borderId="0">
      <alignment vertical="center"/>
    </xf>
    <xf numFmtId="4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1" applyNumberFormat="1" applyFont="1" applyFill="1" applyBorder="1" applyAlignment="1" applyProtection="1">
      <alignment vertical="center"/>
    </xf>
    <xf numFmtId="0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1">
      <alignment vertical="center"/>
    </xf>
    <xf numFmtId="0" fontId="4" fillId="0" borderId="0" xfId="1" applyNumberFormat="1" applyFont="1" applyFill="1" applyBorder="1" applyAlignment="1" applyProtection="1">
      <alignment horizontal="center" vertical="center"/>
    </xf>
    <xf numFmtId="0" fontId="5" fillId="0" borderId="0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6" fillId="0" borderId="0" xfId="1" applyNumberFormat="1" applyFont="1" applyFill="1" applyBorder="1" applyAlignment="1" applyProtection="1">
      <alignment horizontal="right" vertical="center"/>
    </xf>
    <xf numFmtId="0" fontId="5" fillId="0" borderId="1" xfId="1" applyNumberFormat="1" applyFont="1" applyFill="1" applyBorder="1" applyAlignment="1" applyProtection="1">
      <alignment horizontal="right" vertical="center"/>
    </xf>
    <xf numFmtId="0" fontId="2" fillId="0" borderId="2" xfId="1" applyNumberFormat="1" applyFont="1" applyFill="1" applyBorder="1" applyAlignment="1" applyProtection="1">
      <alignment horizontal="center" vertical="center"/>
    </xf>
    <xf numFmtId="0" fontId="2" fillId="0" borderId="3" xfId="1" applyNumberFormat="1" applyFont="1" applyFill="1" applyBorder="1" applyAlignment="1" applyProtection="1">
      <alignment horizontal="center" vertical="center"/>
    </xf>
    <xf numFmtId="0" fontId="2" fillId="0" borderId="4" xfId="1" applyNumberFormat="1" applyFont="1" applyFill="1" applyBorder="1" applyAlignment="1" applyProtection="1">
      <alignment horizontal="left" vertical="center"/>
    </xf>
    <xf numFmtId="0" fontId="2" fillId="0" borderId="5" xfId="1" applyNumberFormat="1" applyFont="1" applyFill="1" applyBorder="1" applyAlignment="1" applyProtection="1">
      <alignment horizontal="left" vertical="center"/>
    </xf>
    <xf numFmtId="0" fontId="2" fillId="0" borderId="6" xfId="1" applyNumberFormat="1" applyFont="1" applyFill="1" applyBorder="1" applyAlignment="1" applyProtection="1">
      <alignment horizontal="center" vertical="center"/>
    </xf>
    <xf numFmtId="0" fontId="2" fillId="0" borderId="7" xfId="1" applyNumberFormat="1" applyFont="1" applyFill="1" applyBorder="1" applyAlignment="1" applyProtection="1">
      <alignment horizontal="center" vertical="center"/>
    </xf>
    <xf numFmtId="0" fontId="2" fillId="0" borderId="8" xfId="1" applyNumberFormat="1" applyFont="1" applyFill="1" applyBorder="1" applyAlignment="1" applyProtection="1">
      <alignment horizontal="center" vertical="center"/>
    </xf>
    <xf numFmtId="0" fontId="2" fillId="0" borderId="6" xfId="1" applyNumberFormat="1" applyFont="1" applyFill="1" applyBorder="1" applyAlignment="1" applyProtection="1">
      <alignment horizontal="center" vertical="center"/>
    </xf>
    <xf numFmtId="0" fontId="2" fillId="0" borderId="9" xfId="1" applyNumberFormat="1" applyFont="1" applyFill="1" applyBorder="1" applyAlignment="1" applyProtection="1">
      <alignment horizontal="center" vertical="center"/>
    </xf>
    <xf numFmtId="0" fontId="2" fillId="0" borderId="9" xfId="1" applyNumberFormat="1" applyFont="1" applyFill="1" applyBorder="1" applyAlignment="1" applyProtection="1">
      <alignment vertical="center"/>
    </xf>
    <xf numFmtId="176" fontId="2" fillId="0" borderId="6" xfId="1" applyNumberFormat="1" applyFont="1" applyFill="1" applyBorder="1" applyAlignment="1" applyProtection="1">
      <alignment horizontal="center" vertical="center"/>
    </xf>
    <xf numFmtId="176" fontId="2" fillId="0" borderId="4" xfId="1" applyNumberFormat="1" applyFont="1" applyFill="1" applyBorder="1" applyAlignment="1" applyProtection="1">
      <alignment horizontal="center" vertical="center"/>
    </xf>
    <xf numFmtId="176" fontId="2" fillId="0" borderId="6" xfId="1" applyNumberFormat="1" applyFont="1" applyFill="1" applyBorder="1" applyAlignment="1" applyProtection="1">
      <alignment vertical="center"/>
    </xf>
    <xf numFmtId="0" fontId="6" fillId="0" borderId="9" xfId="1" quotePrefix="1" applyNumberFormat="1" applyFont="1" applyFill="1" applyBorder="1" applyAlignment="1" applyProtection="1">
      <alignment horizontal="center" vertical="center" wrapText="1"/>
    </xf>
    <xf numFmtId="176" fontId="2" fillId="0" borderId="9" xfId="1" applyNumberFormat="1" applyFont="1" applyFill="1" applyBorder="1" applyAlignment="1" applyProtection="1">
      <alignment horizontal="center" vertical="center"/>
    </xf>
    <xf numFmtId="176" fontId="2" fillId="0" borderId="9" xfId="1" applyNumberFormat="1" applyFont="1" applyFill="1" applyBorder="1" applyAlignment="1" applyProtection="1">
      <alignment vertical="center"/>
    </xf>
    <xf numFmtId="0" fontId="6" fillId="0" borderId="9" xfId="1" applyNumberFormat="1" applyFont="1" applyFill="1" applyBorder="1" applyAlignment="1" applyProtection="1">
      <alignment horizontal="center" vertical="center" wrapText="1"/>
    </xf>
  </cellXfs>
  <cellStyles count="32">
    <cellStyle name="ColLevel_0" xfId="2"/>
    <cellStyle name="Comma [0]_laroux" xfId="3"/>
    <cellStyle name="Comma_laroux" xfId="4"/>
    <cellStyle name="Currency [0]_353HHC" xfId="5"/>
    <cellStyle name="Currency_353HHC" xfId="6"/>
    <cellStyle name="Grey" xfId="7"/>
    <cellStyle name="Input [yellow]" xfId="8"/>
    <cellStyle name="Normal - Style1" xfId="9"/>
    <cellStyle name="Normal_0105第二套审计报表定稿" xfId="10"/>
    <cellStyle name="Percent [2]" xfId="11"/>
    <cellStyle name="RowLevel_0" xfId="12"/>
    <cellStyle name="常规" xfId="0" builtinId="0"/>
    <cellStyle name="常规 10" xfId="13"/>
    <cellStyle name="常规 2" xfId="1"/>
    <cellStyle name="常规 2 2" xfId="14"/>
    <cellStyle name="常规 3" xfId="15"/>
    <cellStyle name="霓付 [0]_97MBO" xfId="16"/>
    <cellStyle name="霓付_97MBO" xfId="17"/>
    <cellStyle name="烹拳 [0]_97MBO" xfId="18"/>
    <cellStyle name="烹拳_97MBO" xfId="19"/>
    <cellStyle name="普通_ 白土" xfId="20"/>
    <cellStyle name="千分位[0]_ 白土" xfId="21"/>
    <cellStyle name="千分位_ 白土" xfId="22"/>
    <cellStyle name="千位[0]_laroux" xfId="23"/>
    <cellStyle name="千位_laroux" xfId="24"/>
    <cellStyle name="钎霖_laroux" xfId="25"/>
    <cellStyle name="未定义" xfId="26"/>
    <cellStyle name="콤마 [0]_BOILER-CO1" xfId="27"/>
    <cellStyle name="콤마_BOILER-CO1" xfId="28"/>
    <cellStyle name="통화 [0]_BOILER-CO1" xfId="29"/>
    <cellStyle name="통화_BOILER-CO1" xfId="30"/>
    <cellStyle name="표준_0N-HANDLING " xfId="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&#24180;&#20013;&#22830;&#36130;&#25919;&#22256;&#38590;&#32676;&#20247;&#22522;&#26412;&#29983;&#27963;&#25937;&#21161;&#34917;&#21161;&#36164;&#37329;&#20998;&#37197;&#24314;&#35758;&#26041;&#26696;v1&#65288;0-15&#65289;&#65288;&#21457;&#36130;&#25919;1&#65289;&#26368;&#2603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(含初始测算)"/>
      <sheetName val="因素说明"/>
      <sheetName val="因素一"/>
      <sheetName val="因素二"/>
      <sheetName val="因素三"/>
      <sheetName val="因素四"/>
      <sheetName val="因素五"/>
      <sheetName val="因素六"/>
      <sheetName val="资金分配表"/>
      <sheetName val="计划单列市"/>
    </sheetNames>
    <sheetDataSet>
      <sheetData sheetId="0">
        <row r="7">
          <cell r="T7">
            <v>13963379</v>
          </cell>
          <cell r="U7">
            <v>9286407</v>
          </cell>
        </row>
        <row r="8">
          <cell r="T8">
            <v>18803</v>
          </cell>
          <cell r="U8">
            <v>12500</v>
          </cell>
          <cell r="AC8">
            <v>12605</v>
          </cell>
          <cell r="AD8">
            <v>6198</v>
          </cell>
        </row>
        <row r="9">
          <cell r="T9">
            <v>63935</v>
          </cell>
          <cell r="U9">
            <v>42502</v>
          </cell>
          <cell r="AC9">
            <v>38897</v>
          </cell>
          <cell r="AD9">
            <v>25038</v>
          </cell>
        </row>
        <row r="10">
          <cell r="T10">
            <v>630020</v>
          </cell>
          <cell r="U10">
            <v>401290</v>
          </cell>
          <cell r="AC10">
            <v>328540</v>
          </cell>
          <cell r="AD10">
            <v>301480</v>
          </cell>
        </row>
        <row r="11">
          <cell r="T11">
            <v>556782</v>
          </cell>
          <cell r="U11">
            <v>338911</v>
          </cell>
          <cell r="AC11">
            <v>277685</v>
          </cell>
          <cell r="AD11">
            <v>279097</v>
          </cell>
        </row>
        <row r="12">
          <cell r="T12">
            <v>503375</v>
          </cell>
          <cell r="U12">
            <v>346495</v>
          </cell>
          <cell r="AC12">
            <v>283451</v>
          </cell>
          <cell r="AD12">
            <v>219924</v>
          </cell>
        </row>
        <row r="13">
          <cell r="T13">
            <v>470037</v>
          </cell>
          <cell r="U13">
            <v>312465</v>
          </cell>
          <cell r="AC13">
            <v>285685</v>
          </cell>
          <cell r="AD13">
            <v>184352</v>
          </cell>
        </row>
        <row r="14">
          <cell r="T14">
            <v>473827</v>
          </cell>
          <cell r="U14">
            <v>331679</v>
          </cell>
          <cell r="AC14">
            <v>276556</v>
          </cell>
          <cell r="AD14">
            <v>197271</v>
          </cell>
        </row>
        <row r="15">
          <cell r="T15">
            <v>579351</v>
          </cell>
          <cell r="U15">
            <v>405546</v>
          </cell>
          <cell r="AC15">
            <v>400051</v>
          </cell>
          <cell r="AD15">
            <v>179300</v>
          </cell>
        </row>
        <row r="16">
          <cell r="T16">
            <v>19506</v>
          </cell>
          <cell r="U16">
            <v>12967</v>
          </cell>
          <cell r="AC16">
            <v>12078</v>
          </cell>
          <cell r="AD16">
            <v>7428</v>
          </cell>
        </row>
        <row r="17">
          <cell r="T17">
            <v>169338</v>
          </cell>
          <cell r="U17">
            <v>112571</v>
          </cell>
          <cell r="AC17">
            <v>103946</v>
          </cell>
          <cell r="AD17">
            <v>65392</v>
          </cell>
        </row>
        <row r="18">
          <cell r="T18">
            <v>81278</v>
          </cell>
          <cell r="U18">
            <v>54031</v>
          </cell>
          <cell r="AC18">
            <v>49936</v>
          </cell>
          <cell r="AD18">
            <v>31342</v>
          </cell>
        </row>
        <row r="19">
          <cell r="T19">
            <v>617933</v>
          </cell>
          <cell r="U19">
            <v>432553</v>
          </cell>
          <cell r="AC19">
            <v>373527</v>
          </cell>
          <cell r="AD19">
            <v>244406</v>
          </cell>
        </row>
        <row r="20">
          <cell r="T20">
            <v>146558</v>
          </cell>
          <cell r="U20">
            <v>97427</v>
          </cell>
          <cell r="AC20">
            <v>89460</v>
          </cell>
          <cell r="AD20">
            <v>57098</v>
          </cell>
        </row>
        <row r="21">
          <cell r="T21">
            <v>602445</v>
          </cell>
          <cell r="U21">
            <v>415413</v>
          </cell>
          <cell r="AC21">
            <v>351972</v>
          </cell>
          <cell r="AD21">
            <v>250473</v>
          </cell>
        </row>
        <row r="22">
          <cell r="T22">
            <v>458823</v>
          </cell>
          <cell r="U22">
            <v>305010</v>
          </cell>
          <cell r="AC22">
            <v>279617</v>
          </cell>
          <cell r="AD22">
            <v>179206</v>
          </cell>
        </row>
        <row r="23">
          <cell r="T23">
            <v>784036</v>
          </cell>
          <cell r="U23">
            <v>548825</v>
          </cell>
          <cell r="AC23">
            <v>537191</v>
          </cell>
          <cell r="AD23">
            <v>246845</v>
          </cell>
        </row>
        <row r="24">
          <cell r="T24">
            <v>612572</v>
          </cell>
          <cell r="U24">
            <v>426710</v>
          </cell>
          <cell r="AC24">
            <v>432425</v>
          </cell>
          <cell r="AD24">
            <v>180147</v>
          </cell>
        </row>
        <row r="25">
          <cell r="T25">
            <v>794655</v>
          </cell>
          <cell r="U25">
            <v>556259</v>
          </cell>
          <cell r="AC25">
            <v>503636</v>
          </cell>
          <cell r="AD25">
            <v>291019</v>
          </cell>
        </row>
        <row r="26">
          <cell r="T26">
            <v>212609</v>
          </cell>
          <cell r="U26">
            <v>141336</v>
          </cell>
          <cell r="AC26">
            <v>131540</v>
          </cell>
          <cell r="AD26">
            <v>81069</v>
          </cell>
        </row>
        <row r="27">
          <cell r="T27">
            <v>683187</v>
          </cell>
          <cell r="U27">
            <v>449350</v>
          </cell>
          <cell r="AC27">
            <v>401333</v>
          </cell>
          <cell r="AD27">
            <v>281854</v>
          </cell>
        </row>
        <row r="28">
          <cell r="T28">
            <v>138127</v>
          </cell>
          <cell r="U28">
            <v>84077</v>
          </cell>
          <cell r="AC28">
            <v>68939</v>
          </cell>
          <cell r="AD28">
            <v>69188</v>
          </cell>
        </row>
        <row r="29">
          <cell r="T29">
            <v>393615</v>
          </cell>
          <cell r="U29">
            <v>239592</v>
          </cell>
          <cell r="AC29">
            <v>196572</v>
          </cell>
          <cell r="AD29">
            <v>197043</v>
          </cell>
        </row>
        <row r="30">
          <cell r="T30">
            <v>913132</v>
          </cell>
          <cell r="U30">
            <v>615699</v>
          </cell>
          <cell r="AC30">
            <v>623944</v>
          </cell>
          <cell r="AD30">
            <v>289188</v>
          </cell>
        </row>
        <row r="31">
          <cell r="T31">
            <v>716360</v>
          </cell>
          <cell r="U31">
            <v>501452</v>
          </cell>
          <cell r="AC31">
            <v>507350</v>
          </cell>
          <cell r="AD31">
            <v>209010</v>
          </cell>
        </row>
        <row r="32">
          <cell r="T32">
            <v>835569</v>
          </cell>
          <cell r="U32">
            <v>540138</v>
          </cell>
          <cell r="AC32">
            <v>540282</v>
          </cell>
          <cell r="AD32">
            <v>295287</v>
          </cell>
        </row>
        <row r="33">
          <cell r="T33">
            <v>104771</v>
          </cell>
          <cell r="U33">
            <v>63774</v>
          </cell>
          <cell r="AC33">
            <v>52384</v>
          </cell>
          <cell r="AD33">
            <v>52387</v>
          </cell>
        </row>
        <row r="34">
          <cell r="T34">
            <v>563872</v>
          </cell>
          <cell r="U34">
            <v>360688</v>
          </cell>
          <cell r="AC34">
            <v>342707</v>
          </cell>
          <cell r="AD34">
            <v>221165</v>
          </cell>
        </row>
        <row r="35">
          <cell r="T35">
            <v>756651</v>
          </cell>
          <cell r="U35">
            <v>490582</v>
          </cell>
          <cell r="AC35">
            <v>460790</v>
          </cell>
          <cell r="AD35">
            <v>295861</v>
          </cell>
        </row>
        <row r="36">
          <cell r="T36">
            <v>249934</v>
          </cell>
          <cell r="U36">
            <v>152134</v>
          </cell>
          <cell r="AC36">
            <v>125111</v>
          </cell>
          <cell r="AD36">
            <v>124823</v>
          </cell>
        </row>
        <row r="37">
          <cell r="T37">
            <v>180819</v>
          </cell>
          <cell r="U37">
            <v>110064</v>
          </cell>
          <cell r="AC37">
            <v>90251</v>
          </cell>
          <cell r="AD37">
            <v>90568</v>
          </cell>
        </row>
        <row r="38">
          <cell r="T38">
            <v>631459</v>
          </cell>
          <cell r="U38">
            <v>384367</v>
          </cell>
          <cell r="AC38">
            <v>318057</v>
          </cell>
          <cell r="AD38">
            <v>313402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I4">
            <v>18616</v>
          </cell>
          <cell r="J4">
            <v>0</v>
          </cell>
          <cell r="K4">
            <v>18616</v>
          </cell>
        </row>
        <row r="5">
          <cell r="I5">
            <v>9285</v>
          </cell>
          <cell r="J5">
            <v>0</v>
          </cell>
          <cell r="K5">
            <v>9285</v>
          </cell>
        </row>
        <row r="6">
          <cell r="I6">
            <v>7285</v>
          </cell>
          <cell r="J6">
            <v>0</v>
          </cell>
          <cell r="K6">
            <v>7285</v>
          </cell>
        </row>
        <row r="7">
          <cell r="I7">
            <v>14827</v>
          </cell>
          <cell r="J7">
            <v>0</v>
          </cell>
          <cell r="K7">
            <v>14827</v>
          </cell>
        </row>
        <row r="8">
          <cell r="I8">
            <v>1233</v>
          </cell>
          <cell r="J8">
            <v>0</v>
          </cell>
          <cell r="K8">
            <v>1233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SheetLayoutView="100" workbookViewId="0">
      <pane xSplit="1" ySplit="6" topLeftCell="C7" activePane="bottomRight" state="frozen"/>
      <selection pane="topRight"/>
      <selection pane="bottomLeft"/>
      <selection pane="bottomRight" activeCell="E29" sqref="E29"/>
    </sheetView>
  </sheetViews>
  <sheetFormatPr defaultColWidth="10" defaultRowHeight="14.25" customHeight="1"/>
  <cols>
    <col min="1" max="1" width="15.21875" style="3" customWidth="1"/>
    <col min="2" max="2" width="15.21875" style="3" hidden="1" customWidth="1"/>
    <col min="3" max="3" width="16.77734375" style="2" customWidth="1"/>
    <col min="4" max="4" width="22.109375" style="3" customWidth="1"/>
    <col min="5" max="5" width="20.5546875" style="3" customWidth="1"/>
    <col min="6" max="10" width="27.109375" style="3" hidden="1" customWidth="1"/>
    <col min="11" max="256" width="10" style="3"/>
    <col min="257" max="257" width="15.21875" style="3" customWidth="1"/>
    <col min="258" max="258" width="0" style="3" hidden="1" customWidth="1"/>
    <col min="259" max="259" width="16.77734375" style="3" customWidth="1"/>
    <col min="260" max="260" width="22.109375" style="3" customWidth="1"/>
    <col min="261" max="261" width="20.5546875" style="3" customWidth="1"/>
    <col min="262" max="266" width="0" style="3" hidden="1" customWidth="1"/>
    <col min="267" max="512" width="10" style="3"/>
    <col min="513" max="513" width="15.21875" style="3" customWidth="1"/>
    <col min="514" max="514" width="0" style="3" hidden="1" customWidth="1"/>
    <col min="515" max="515" width="16.77734375" style="3" customWidth="1"/>
    <col min="516" max="516" width="22.109375" style="3" customWidth="1"/>
    <col min="517" max="517" width="20.5546875" style="3" customWidth="1"/>
    <col min="518" max="522" width="0" style="3" hidden="1" customWidth="1"/>
    <col min="523" max="768" width="10" style="3"/>
    <col min="769" max="769" width="15.21875" style="3" customWidth="1"/>
    <col min="770" max="770" width="0" style="3" hidden="1" customWidth="1"/>
    <col min="771" max="771" width="16.77734375" style="3" customWidth="1"/>
    <col min="772" max="772" width="22.109375" style="3" customWidth="1"/>
    <col min="773" max="773" width="20.5546875" style="3" customWidth="1"/>
    <col min="774" max="778" width="0" style="3" hidden="1" customWidth="1"/>
    <col min="779" max="1024" width="10" style="3"/>
    <col min="1025" max="1025" width="15.21875" style="3" customWidth="1"/>
    <col min="1026" max="1026" width="0" style="3" hidden="1" customWidth="1"/>
    <col min="1027" max="1027" width="16.77734375" style="3" customWidth="1"/>
    <col min="1028" max="1028" width="22.109375" style="3" customWidth="1"/>
    <col min="1029" max="1029" width="20.5546875" style="3" customWidth="1"/>
    <col min="1030" max="1034" width="0" style="3" hidden="1" customWidth="1"/>
    <col min="1035" max="1280" width="10" style="3"/>
    <col min="1281" max="1281" width="15.21875" style="3" customWidth="1"/>
    <col min="1282" max="1282" width="0" style="3" hidden="1" customWidth="1"/>
    <col min="1283" max="1283" width="16.77734375" style="3" customWidth="1"/>
    <col min="1284" max="1284" width="22.109375" style="3" customWidth="1"/>
    <col min="1285" max="1285" width="20.5546875" style="3" customWidth="1"/>
    <col min="1286" max="1290" width="0" style="3" hidden="1" customWidth="1"/>
    <col min="1291" max="1536" width="10" style="3"/>
    <col min="1537" max="1537" width="15.21875" style="3" customWidth="1"/>
    <col min="1538" max="1538" width="0" style="3" hidden="1" customWidth="1"/>
    <col min="1539" max="1539" width="16.77734375" style="3" customWidth="1"/>
    <col min="1540" max="1540" width="22.109375" style="3" customWidth="1"/>
    <col min="1541" max="1541" width="20.5546875" style="3" customWidth="1"/>
    <col min="1542" max="1546" width="0" style="3" hidden="1" customWidth="1"/>
    <col min="1547" max="1792" width="10" style="3"/>
    <col min="1793" max="1793" width="15.21875" style="3" customWidth="1"/>
    <col min="1794" max="1794" width="0" style="3" hidden="1" customWidth="1"/>
    <col min="1795" max="1795" width="16.77734375" style="3" customWidth="1"/>
    <col min="1796" max="1796" width="22.109375" style="3" customWidth="1"/>
    <col min="1797" max="1797" width="20.5546875" style="3" customWidth="1"/>
    <col min="1798" max="1802" width="0" style="3" hidden="1" customWidth="1"/>
    <col min="1803" max="2048" width="10" style="3"/>
    <col min="2049" max="2049" width="15.21875" style="3" customWidth="1"/>
    <col min="2050" max="2050" width="0" style="3" hidden="1" customWidth="1"/>
    <col min="2051" max="2051" width="16.77734375" style="3" customWidth="1"/>
    <col min="2052" max="2052" width="22.109375" style="3" customWidth="1"/>
    <col min="2053" max="2053" width="20.5546875" style="3" customWidth="1"/>
    <col min="2054" max="2058" width="0" style="3" hidden="1" customWidth="1"/>
    <col min="2059" max="2304" width="10" style="3"/>
    <col min="2305" max="2305" width="15.21875" style="3" customWidth="1"/>
    <col min="2306" max="2306" width="0" style="3" hidden="1" customWidth="1"/>
    <col min="2307" max="2307" width="16.77734375" style="3" customWidth="1"/>
    <col min="2308" max="2308" width="22.109375" style="3" customWidth="1"/>
    <col min="2309" max="2309" width="20.5546875" style="3" customWidth="1"/>
    <col min="2310" max="2314" width="0" style="3" hidden="1" customWidth="1"/>
    <col min="2315" max="2560" width="10" style="3"/>
    <col min="2561" max="2561" width="15.21875" style="3" customWidth="1"/>
    <col min="2562" max="2562" width="0" style="3" hidden="1" customWidth="1"/>
    <col min="2563" max="2563" width="16.77734375" style="3" customWidth="1"/>
    <col min="2564" max="2564" width="22.109375" style="3" customWidth="1"/>
    <col min="2565" max="2565" width="20.5546875" style="3" customWidth="1"/>
    <col min="2566" max="2570" width="0" style="3" hidden="1" customWidth="1"/>
    <col min="2571" max="2816" width="10" style="3"/>
    <col min="2817" max="2817" width="15.21875" style="3" customWidth="1"/>
    <col min="2818" max="2818" width="0" style="3" hidden="1" customWidth="1"/>
    <col min="2819" max="2819" width="16.77734375" style="3" customWidth="1"/>
    <col min="2820" max="2820" width="22.109375" style="3" customWidth="1"/>
    <col min="2821" max="2821" width="20.5546875" style="3" customWidth="1"/>
    <col min="2822" max="2826" width="0" style="3" hidden="1" customWidth="1"/>
    <col min="2827" max="3072" width="10" style="3"/>
    <col min="3073" max="3073" width="15.21875" style="3" customWidth="1"/>
    <col min="3074" max="3074" width="0" style="3" hidden="1" customWidth="1"/>
    <col min="3075" max="3075" width="16.77734375" style="3" customWidth="1"/>
    <col min="3076" max="3076" width="22.109375" style="3" customWidth="1"/>
    <col min="3077" max="3077" width="20.5546875" style="3" customWidth="1"/>
    <col min="3078" max="3082" width="0" style="3" hidden="1" customWidth="1"/>
    <col min="3083" max="3328" width="10" style="3"/>
    <col min="3329" max="3329" width="15.21875" style="3" customWidth="1"/>
    <col min="3330" max="3330" width="0" style="3" hidden="1" customWidth="1"/>
    <col min="3331" max="3331" width="16.77734375" style="3" customWidth="1"/>
    <col min="3332" max="3332" width="22.109375" style="3" customWidth="1"/>
    <col min="3333" max="3333" width="20.5546875" style="3" customWidth="1"/>
    <col min="3334" max="3338" width="0" style="3" hidden="1" customWidth="1"/>
    <col min="3339" max="3584" width="10" style="3"/>
    <col min="3585" max="3585" width="15.21875" style="3" customWidth="1"/>
    <col min="3586" max="3586" width="0" style="3" hidden="1" customWidth="1"/>
    <col min="3587" max="3587" width="16.77734375" style="3" customWidth="1"/>
    <col min="3588" max="3588" width="22.109375" style="3" customWidth="1"/>
    <col min="3589" max="3589" width="20.5546875" style="3" customWidth="1"/>
    <col min="3590" max="3594" width="0" style="3" hidden="1" customWidth="1"/>
    <col min="3595" max="3840" width="10" style="3"/>
    <col min="3841" max="3841" width="15.21875" style="3" customWidth="1"/>
    <col min="3842" max="3842" width="0" style="3" hidden="1" customWidth="1"/>
    <col min="3843" max="3843" width="16.77734375" style="3" customWidth="1"/>
    <col min="3844" max="3844" width="22.109375" style="3" customWidth="1"/>
    <col min="3845" max="3845" width="20.5546875" style="3" customWidth="1"/>
    <col min="3846" max="3850" width="0" style="3" hidden="1" customWidth="1"/>
    <col min="3851" max="4096" width="10" style="3"/>
    <col min="4097" max="4097" width="15.21875" style="3" customWidth="1"/>
    <col min="4098" max="4098" width="0" style="3" hidden="1" customWidth="1"/>
    <col min="4099" max="4099" width="16.77734375" style="3" customWidth="1"/>
    <col min="4100" max="4100" width="22.109375" style="3" customWidth="1"/>
    <col min="4101" max="4101" width="20.5546875" style="3" customWidth="1"/>
    <col min="4102" max="4106" width="0" style="3" hidden="1" customWidth="1"/>
    <col min="4107" max="4352" width="10" style="3"/>
    <col min="4353" max="4353" width="15.21875" style="3" customWidth="1"/>
    <col min="4354" max="4354" width="0" style="3" hidden="1" customWidth="1"/>
    <col min="4355" max="4355" width="16.77734375" style="3" customWidth="1"/>
    <col min="4356" max="4356" width="22.109375" style="3" customWidth="1"/>
    <col min="4357" max="4357" width="20.5546875" style="3" customWidth="1"/>
    <col min="4358" max="4362" width="0" style="3" hidden="1" customWidth="1"/>
    <col min="4363" max="4608" width="10" style="3"/>
    <col min="4609" max="4609" width="15.21875" style="3" customWidth="1"/>
    <col min="4610" max="4610" width="0" style="3" hidden="1" customWidth="1"/>
    <col min="4611" max="4611" width="16.77734375" style="3" customWidth="1"/>
    <col min="4612" max="4612" width="22.109375" style="3" customWidth="1"/>
    <col min="4613" max="4613" width="20.5546875" style="3" customWidth="1"/>
    <col min="4614" max="4618" width="0" style="3" hidden="1" customWidth="1"/>
    <col min="4619" max="4864" width="10" style="3"/>
    <col min="4865" max="4865" width="15.21875" style="3" customWidth="1"/>
    <col min="4866" max="4866" width="0" style="3" hidden="1" customWidth="1"/>
    <col min="4867" max="4867" width="16.77734375" style="3" customWidth="1"/>
    <col min="4868" max="4868" width="22.109375" style="3" customWidth="1"/>
    <col min="4869" max="4869" width="20.5546875" style="3" customWidth="1"/>
    <col min="4870" max="4874" width="0" style="3" hidden="1" customWidth="1"/>
    <col min="4875" max="5120" width="10" style="3"/>
    <col min="5121" max="5121" width="15.21875" style="3" customWidth="1"/>
    <col min="5122" max="5122" width="0" style="3" hidden="1" customWidth="1"/>
    <col min="5123" max="5123" width="16.77734375" style="3" customWidth="1"/>
    <col min="5124" max="5124" width="22.109375" style="3" customWidth="1"/>
    <col min="5125" max="5125" width="20.5546875" style="3" customWidth="1"/>
    <col min="5126" max="5130" width="0" style="3" hidden="1" customWidth="1"/>
    <col min="5131" max="5376" width="10" style="3"/>
    <col min="5377" max="5377" width="15.21875" style="3" customWidth="1"/>
    <col min="5378" max="5378" width="0" style="3" hidden="1" customWidth="1"/>
    <col min="5379" max="5379" width="16.77734375" style="3" customWidth="1"/>
    <col min="5380" max="5380" width="22.109375" style="3" customWidth="1"/>
    <col min="5381" max="5381" width="20.5546875" style="3" customWidth="1"/>
    <col min="5382" max="5386" width="0" style="3" hidden="1" customWidth="1"/>
    <col min="5387" max="5632" width="10" style="3"/>
    <col min="5633" max="5633" width="15.21875" style="3" customWidth="1"/>
    <col min="5634" max="5634" width="0" style="3" hidden="1" customWidth="1"/>
    <col min="5635" max="5635" width="16.77734375" style="3" customWidth="1"/>
    <col min="5636" max="5636" width="22.109375" style="3" customWidth="1"/>
    <col min="5637" max="5637" width="20.5546875" style="3" customWidth="1"/>
    <col min="5638" max="5642" width="0" style="3" hidden="1" customWidth="1"/>
    <col min="5643" max="5888" width="10" style="3"/>
    <col min="5889" max="5889" width="15.21875" style="3" customWidth="1"/>
    <col min="5890" max="5890" width="0" style="3" hidden="1" customWidth="1"/>
    <col min="5891" max="5891" width="16.77734375" style="3" customWidth="1"/>
    <col min="5892" max="5892" width="22.109375" style="3" customWidth="1"/>
    <col min="5893" max="5893" width="20.5546875" style="3" customWidth="1"/>
    <col min="5894" max="5898" width="0" style="3" hidden="1" customWidth="1"/>
    <col min="5899" max="6144" width="10" style="3"/>
    <col min="6145" max="6145" width="15.21875" style="3" customWidth="1"/>
    <col min="6146" max="6146" width="0" style="3" hidden="1" customWidth="1"/>
    <col min="6147" max="6147" width="16.77734375" style="3" customWidth="1"/>
    <col min="6148" max="6148" width="22.109375" style="3" customWidth="1"/>
    <col min="6149" max="6149" width="20.5546875" style="3" customWidth="1"/>
    <col min="6150" max="6154" width="0" style="3" hidden="1" customWidth="1"/>
    <col min="6155" max="6400" width="10" style="3"/>
    <col min="6401" max="6401" width="15.21875" style="3" customWidth="1"/>
    <col min="6402" max="6402" width="0" style="3" hidden="1" customWidth="1"/>
    <col min="6403" max="6403" width="16.77734375" style="3" customWidth="1"/>
    <col min="6404" max="6404" width="22.109375" style="3" customWidth="1"/>
    <col min="6405" max="6405" width="20.5546875" style="3" customWidth="1"/>
    <col min="6406" max="6410" width="0" style="3" hidden="1" customWidth="1"/>
    <col min="6411" max="6656" width="10" style="3"/>
    <col min="6657" max="6657" width="15.21875" style="3" customWidth="1"/>
    <col min="6658" max="6658" width="0" style="3" hidden="1" customWidth="1"/>
    <col min="6659" max="6659" width="16.77734375" style="3" customWidth="1"/>
    <col min="6660" max="6660" width="22.109375" style="3" customWidth="1"/>
    <col min="6661" max="6661" width="20.5546875" style="3" customWidth="1"/>
    <col min="6662" max="6666" width="0" style="3" hidden="1" customWidth="1"/>
    <col min="6667" max="6912" width="10" style="3"/>
    <col min="6913" max="6913" width="15.21875" style="3" customWidth="1"/>
    <col min="6914" max="6914" width="0" style="3" hidden="1" customWidth="1"/>
    <col min="6915" max="6915" width="16.77734375" style="3" customWidth="1"/>
    <col min="6916" max="6916" width="22.109375" style="3" customWidth="1"/>
    <col min="6917" max="6917" width="20.5546875" style="3" customWidth="1"/>
    <col min="6918" max="6922" width="0" style="3" hidden="1" customWidth="1"/>
    <col min="6923" max="7168" width="10" style="3"/>
    <col min="7169" max="7169" width="15.21875" style="3" customWidth="1"/>
    <col min="7170" max="7170" width="0" style="3" hidden="1" customWidth="1"/>
    <col min="7171" max="7171" width="16.77734375" style="3" customWidth="1"/>
    <col min="7172" max="7172" width="22.109375" style="3" customWidth="1"/>
    <col min="7173" max="7173" width="20.5546875" style="3" customWidth="1"/>
    <col min="7174" max="7178" width="0" style="3" hidden="1" customWidth="1"/>
    <col min="7179" max="7424" width="10" style="3"/>
    <col min="7425" max="7425" width="15.21875" style="3" customWidth="1"/>
    <col min="7426" max="7426" width="0" style="3" hidden="1" customWidth="1"/>
    <col min="7427" max="7427" width="16.77734375" style="3" customWidth="1"/>
    <col min="7428" max="7428" width="22.109375" style="3" customWidth="1"/>
    <col min="7429" max="7429" width="20.5546875" style="3" customWidth="1"/>
    <col min="7430" max="7434" width="0" style="3" hidden="1" customWidth="1"/>
    <col min="7435" max="7680" width="10" style="3"/>
    <col min="7681" max="7681" width="15.21875" style="3" customWidth="1"/>
    <col min="7682" max="7682" width="0" style="3" hidden="1" customWidth="1"/>
    <col min="7683" max="7683" width="16.77734375" style="3" customWidth="1"/>
    <col min="7684" max="7684" width="22.109375" style="3" customWidth="1"/>
    <col min="7685" max="7685" width="20.5546875" style="3" customWidth="1"/>
    <col min="7686" max="7690" width="0" style="3" hidden="1" customWidth="1"/>
    <col min="7691" max="7936" width="10" style="3"/>
    <col min="7937" max="7937" width="15.21875" style="3" customWidth="1"/>
    <col min="7938" max="7938" width="0" style="3" hidden="1" customWidth="1"/>
    <col min="7939" max="7939" width="16.77734375" style="3" customWidth="1"/>
    <col min="7940" max="7940" width="22.109375" style="3" customWidth="1"/>
    <col min="7941" max="7941" width="20.5546875" style="3" customWidth="1"/>
    <col min="7942" max="7946" width="0" style="3" hidden="1" customWidth="1"/>
    <col min="7947" max="8192" width="10" style="3"/>
    <col min="8193" max="8193" width="15.21875" style="3" customWidth="1"/>
    <col min="8194" max="8194" width="0" style="3" hidden="1" customWidth="1"/>
    <col min="8195" max="8195" width="16.77734375" style="3" customWidth="1"/>
    <col min="8196" max="8196" width="22.109375" style="3" customWidth="1"/>
    <col min="8197" max="8197" width="20.5546875" style="3" customWidth="1"/>
    <col min="8198" max="8202" width="0" style="3" hidden="1" customWidth="1"/>
    <col min="8203" max="8448" width="10" style="3"/>
    <col min="8449" max="8449" width="15.21875" style="3" customWidth="1"/>
    <col min="8450" max="8450" width="0" style="3" hidden="1" customWidth="1"/>
    <col min="8451" max="8451" width="16.77734375" style="3" customWidth="1"/>
    <col min="8452" max="8452" width="22.109375" style="3" customWidth="1"/>
    <col min="8453" max="8453" width="20.5546875" style="3" customWidth="1"/>
    <col min="8454" max="8458" width="0" style="3" hidden="1" customWidth="1"/>
    <col min="8459" max="8704" width="10" style="3"/>
    <col min="8705" max="8705" width="15.21875" style="3" customWidth="1"/>
    <col min="8706" max="8706" width="0" style="3" hidden="1" customWidth="1"/>
    <col min="8707" max="8707" width="16.77734375" style="3" customWidth="1"/>
    <col min="8708" max="8708" width="22.109375" style="3" customWidth="1"/>
    <col min="8709" max="8709" width="20.5546875" style="3" customWidth="1"/>
    <col min="8710" max="8714" width="0" style="3" hidden="1" customWidth="1"/>
    <col min="8715" max="8960" width="10" style="3"/>
    <col min="8961" max="8961" width="15.21875" style="3" customWidth="1"/>
    <col min="8962" max="8962" width="0" style="3" hidden="1" customWidth="1"/>
    <col min="8963" max="8963" width="16.77734375" style="3" customWidth="1"/>
    <col min="8964" max="8964" width="22.109375" style="3" customWidth="1"/>
    <col min="8965" max="8965" width="20.5546875" style="3" customWidth="1"/>
    <col min="8966" max="8970" width="0" style="3" hidden="1" customWidth="1"/>
    <col min="8971" max="9216" width="10" style="3"/>
    <col min="9217" max="9217" width="15.21875" style="3" customWidth="1"/>
    <col min="9218" max="9218" width="0" style="3" hidden="1" customWidth="1"/>
    <col min="9219" max="9219" width="16.77734375" style="3" customWidth="1"/>
    <col min="9220" max="9220" width="22.109375" style="3" customWidth="1"/>
    <col min="9221" max="9221" width="20.5546875" style="3" customWidth="1"/>
    <col min="9222" max="9226" width="0" style="3" hidden="1" customWidth="1"/>
    <col min="9227" max="9472" width="10" style="3"/>
    <col min="9473" max="9473" width="15.21875" style="3" customWidth="1"/>
    <col min="9474" max="9474" width="0" style="3" hidden="1" customWidth="1"/>
    <col min="9475" max="9475" width="16.77734375" style="3" customWidth="1"/>
    <col min="9476" max="9476" width="22.109375" style="3" customWidth="1"/>
    <col min="9477" max="9477" width="20.5546875" style="3" customWidth="1"/>
    <col min="9478" max="9482" width="0" style="3" hidden="1" customWidth="1"/>
    <col min="9483" max="9728" width="10" style="3"/>
    <col min="9729" max="9729" width="15.21875" style="3" customWidth="1"/>
    <col min="9730" max="9730" width="0" style="3" hidden="1" customWidth="1"/>
    <col min="9731" max="9731" width="16.77734375" style="3" customWidth="1"/>
    <col min="9732" max="9732" width="22.109375" style="3" customWidth="1"/>
    <col min="9733" max="9733" width="20.5546875" style="3" customWidth="1"/>
    <col min="9734" max="9738" width="0" style="3" hidden="1" customWidth="1"/>
    <col min="9739" max="9984" width="10" style="3"/>
    <col min="9985" max="9985" width="15.21875" style="3" customWidth="1"/>
    <col min="9986" max="9986" width="0" style="3" hidden="1" customWidth="1"/>
    <col min="9987" max="9987" width="16.77734375" style="3" customWidth="1"/>
    <col min="9988" max="9988" width="22.109375" style="3" customWidth="1"/>
    <col min="9989" max="9989" width="20.5546875" style="3" customWidth="1"/>
    <col min="9990" max="9994" width="0" style="3" hidden="1" customWidth="1"/>
    <col min="9995" max="10240" width="10" style="3"/>
    <col min="10241" max="10241" width="15.21875" style="3" customWidth="1"/>
    <col min="10242" max="10242" width="0" style="3" hidden="1" customWidth="1"/>
    <col min="10243" max="10243" width="16.77734375" style="3" customWidth="1"/>
    <col min="10244" max="10244" width="22.109375" style="3" customWidth="1"/>
    <col min="10245" max="10245" width="20.5546875" style="3" customWidth="1"/>
    <col min="10246" max="10250" width="0" style="3" hidden="1" customWidth="1"/>
    <col min="10251" max="10496" width="10" style="3"/>
    <col min="10497" max="10497" width="15.21875" style="3" customWidth="1"/>
    <col min="10498" max="10498" width="0" style="3" hidden="1" customWidth="1"/>
    <col min="10499" max="10499" width="16.77734375" style="3" customWidth="1"/>
    <col min="10500" max="10500" width="22.109375" style="3" customWidth="1"/>
    <col min="10501" max="10501" width="20.5546875" style="3" customWidth="1"/>
    <col min="10502" max="10506" width="0" style="3" hidden="1" customWidth="1"/>
    <col min="10507" max="10752" width="10" style="3"/>
    <col min="10753" max="10753" width="15.21875" style="3" customWidth="1"/>
    <col min="10754" max="10754" width="0" style="3" hidden="1" customWidth="1"/>
    <col min="10755" max="10755" width="16.77734375" style="3" customWidth="1"/>
    <col min="10756" max="10756" width="22.109375" style="3" customWidth="1"/>
    <col min="10757" max="10757" width="20.5546875" style="3" customWidth="1"/>
    <col min="10758" max="10762" width="0" style="3" hidden="1" customWidth="1"/>
    <col min="10763" max="11008" width="10" style="3"/>
    <col min="11009" max="11009" width="15.21875" style="3" customWidth="1"/>
    <col min="11010" max="11010" width="0" style="3" hidden="1" customWidth="1"/>
    <col min="11011" max="11011" width="16.77734375" style="3" customWidth="1"/>
    <col min="11012" max="11012" width="22.109375" style="3" customWidth="1"/>
    <col min="11013" max="11013" width="20.5546875" style="3" customWidth="1"/>
    <col min="11014" max="11018" width="0" style="3" hidden="1" customWidth="1"/>
    <col min="11019" max="11264" width="10" style="3"/>
    <col min="11265" max="11265" width="15.21875" style="3" customWidth="1"/>
    <col min="11266" max="11266" width="0" style="3" hidden="1" customWidth="1"/>
    <col min="11267" max="11267" width="16.77734375" style="3" customWidth="1"/>
    <col min="11268" max="11268" width="22.109375" style="3" customWidth="1"/>
    <col min="11269" max="11269" width="20.5546875" style="3" customWidth="1"/>
    <col min="11270" max="11274" width="0" style="3" hidden="1" customWidth="1"/>
    <col min="11275" max="11520" width="10" style="3"/>
    <col min="11521" max="11521" width="15.21875" style="3" customWidth="1"/>
    <col min="11522" max="11522" width="0" style="3" hidden="1" customWidth="1"/>
    <col min="11523" max="11523" width="16.77734375" style="3" customWidth="1"/>
    <col min="11524" max="11524" width="22.109375" style="3" customWidth="1"/>
    <col min="11525" max="11525" width="20.5546875" style="3" customWidth="1"/>
    <col min="11526" max="11530" width="0" style="3" hidden="1" customWidth="1"/>
    <col min="11531" max="11776" width="10" style="3"/>
    <col min="11777" max="11777" width="15.21875" style="3" customWidth="1"/>
    <col min="11778" max="11778" width="0" style="3" hidden="1" customWidth="1"/>
    <col min="11779" max="11779" width="16.77734375" style="3" customWidth="1"/>
    <col min="11780" max="11780" width="22.109375" style="3" customWidth="1"/>
    <col min="11781" max="11781" width="20.5546875" style="3" customWidth="1"/>
    <col min="11782" max="11786" width="0" style="3" hidden="1" customWidth="1"/>
    <col min="11787" max="12032" width="10" style="3"/>
    <col min="12033" max="12033" width="15.21875" style="3" customWidth="1"/>
    <col min="12034" max="12034" width="0" style="3" hidden="1" customWidth="1"/>
    <col min="12035" max="12035" width="16.77734375" style="3" customWidth="1"/>
    <col min="12036" max="12036" width="22.109375" style="3" customWidth="1"/>
    <col min="12037" max="12037" width="20.5546875" style="3" customWidth="1"/>
    <col min="12038" max="12042" width="0" style="3" hidden="1" customWidth="1"/>
    <col min="12043" max="12288" width="10" style="3"/>
    <col min="12289" max="12289" width="15.21875" style="3" customWidth="1"/>
    <col min="12290" max="12290" width="0" style="3" hidden="1" customWidth="1"/>
    <col min="12291" max="12291" width="16.77734375" style="3" customWidth="1"/>
    <col min="12292" max="12292" width="22.109375" style="3" customWidth="1"/>
    <col min="12293" max="12293" width="20.5546875" style="3" customWidth="1"/>
    <col min="12294" max="12298" width="0" style="3" hidden="1" customWidth="1"/>
    <col min="12299" max="12544" width="10" style="3"/>
    <col min="12545" max="12545" width="15.21875" style="3" customWidth="1"/>
    <col min="12546" max="12546" width="0" style="3" hidden="1" customWidth="1"/>
    <col min="12547" max="12547" width="16.77734375" style="3" customWidth="1"/>
    <col min="12548" max="12548" width="22.109375" style="3" customWidth="1"/>
    <col min="12549" max="12549" width="20.5546875" style="3" customWidth="1"/>
    <col min="12550" max="12554" width="0" style="3" hidden="1" customWidth="1"/>
    <col min="12555" max="12800" width="10" style="3"/>
    <col min="12801" max="12801" width="15.21875" style="3" customWidth="1"/>
    <col min="12802" max="12802" width="0" style="3" hidden="1" customWidth="1"/>
    <col min="12803" max="12803" width="16.77734375" style="3" customWidth="1"/>
    <col min="12804" max="12804" width="22.109375" style="3" customWidth="1"/>
    <col min="12805" max="12805" width="20.5546875" style="3" customWidth="1"/>
    <col min="12806" max="12810" width="0" style="3" hidden="1" customWidth="1"/>
    <col min="12811" max="13056" width="10" style="3"/>
    <col min="13057" max="13057" width="15.21875" style="3" customWidth="1"/>
    <col min="13058" max="13058" width="0" style="3" hidden="1" customWidth="1"/>
    <col min="13059" max="13059" width="16.77734375" style="3" customWidth="1"/>
    <col min="13060" max="13060" width="22.109375" style="3" customWidth="1"/>
    <col min="13061" max="13061" width="20.5546875" style="3" customWidth="1"/>
    <col min="13062" max="13066" width="0" style="3" hidden="1" customWidth="1"/>
    <col min="13067" max="13312" width="10" style="3"/>
    <col min="13313" max="13313" width="15.21875" style="3" customWidth="1"/>
    <col min="13314" max="13314" width="0" style="3" hidden="1" customWidth="1"/>
    <col min="13315" max="13315" width="16.77734375" style="3" customWidth="1"/>
    <col min="13316" max="13316" width="22.109375" style="3" customWidth="1"/>
    <col min="13317" max="13317" width="20.5546875" style="3" customWidth="1"/>
    <col min="13318" max="13322" width="0" style="3" hidden="1" customWidth="1"/>
    <col min="13323" max="13568" width="10" style="3"/>
    <col min="13569" max="13569" width="15.21875" style="3" customWidth="1"/>
    <col min="13570" max="13570" width="0" style="3" hidden="1" customWidth="1"/>
    <col min="13571" max="13571" width="16.77734375" style="3" customWidth="1"/>
    <col min="13572" max="13572" width="22.109375" style="3" customWidth="1"/>
    <col min="13573" max="13573" width="20.5546875" style="3" customWidth="1"/>
    <col min="13574" max="13578" width="0" style="3" hidden="1" customWidth="1"/>
    <col min="13579" max="13824" width="10" style="3"/>
    <col min="13825" max="13825" width="15.21875" style="3" customWidth="1"/>
    <col min="13826" max="13826" width="0" style="3" hidden="1" customWidth="1"/>
    <col min="13827" max="13827" width="16.77734375" style="3" customWidth="1"/>
    <col min="13828" max="13828" width="22.109375" style="3" customWidth="1"/>
    <col min="13829" max="13829" width="20.5546875" style="3" customWidth="1"/>
    <col min="13830" max="13834" width="0" style="3" hidden="1" customWidth="1"/>
    <col min="13835" max="14080" width="10" style="3"/>
    <col min="14081" max="14081" width="15.21875" style="3" customWidth="1"/>
    <col min="14082" max="14082" width="0" style="3" hidden="1" customWidth="1"/>
    <col min="14083" max="14083" width="16.77734375" style="3" customWidth="1"/>
    <col min="14084" max="14084" width="22.109375" style="3" customWidth="1"/>
    <col min="14085" max="14085" width="20.5546875" style="3" customWidth="1"/>
    <col min="14086" max="14090" width="0" style="3" hidden="1" customWidth="1"/>
    <col min="14091" max="14336" width="10" style="3"/>
    <col min="14337" max="14337" width="15.21875" style="3" customWidth="1"/>
    <col min="14338" max="14338" width="0" style="3" hidden="1" customWidth="1"/>
    <col min="14339" max="14339" width="16.77734375" style="3" customWidth="1"/>
    <col min="14340" max="14340" width="22.109375" style="3" customWidth="1"/>
    <col min="14341" max="14341" width="20.5546875" style="3" customWidth="1"/>
    <col min="14342" max="14346" width="0" style="3" hidden="1" customWidth="1"/>
    <col min="14347" max="14592" width="10" style="3"/>
    <col min="14593" max="14593" width="15.21875" style="3" customWidth="1"/>
    <col min="14594" max="14594" width="0" style="3" hidden="1" customWidth="1"/>
    <col min="14595" max="14595" width="16.77734375" style="3" customWidth="1"/>
    <col min="14596" max="14596" width="22.109375" style="3" customWidth="1"/>
    <col min="14597" max="14597" width="20.5546875" style="3" customWidth="1"/>
    <col min="14598" max="14602" width="0" style="3" hidden="1" customWidth="1"/>
    <col min="14603" max="14848" width="10" style="3"/>
    <col min="14849" max="14849" width="15.21875" style="3" customWidth="1"/>
    <col min="14850" max="14850" width="0" style="3" hidden="1" customWidth="1"/>
    <col min="14851" max="14851" width="16.77734375" style="3" customWidth="1"/>
    <col min="14852" max="14852" width="22.109375" style="3" customWidth="1"/>
    <col min="14853" max="14853" width="20.5546875" style="3" customWidth="1"/>
    <col min="14854" max="14858" width="0" style="3" hidden="1" customWidth="1"/>
    <col min="14859" max="15104" width="10" style="3"/>
    <col min="15105" max="15105" width="15.21875" style="3" customWidth="1"/>
    <col min="15106" max="15106" width="0" style="3" hidden="1" customWidth="1"/>
    <col min="15107" max="15107" width="16.77734375" style="3" customWidth="1"/>
    <col min="15108" max="15108" width="22.109375" style="3" customWidth="1"/>
    <col min="15109" max="15109" width="20.5546875" style="3" customWidth="1"/>
    <col min="15110" max="15114" width="0" style="3" hidden="1" customWidth="1"/>
    <col min="15115" max="15360" width="10" style="3"/>
    <col min="15361" max="15361" width="15.21875" style="3" customWidth="1"/>
    <col min="15362" max="15362" width="0" style="3" hidden="1" customWidth="1"/>
    <col min="15363" max="15363" width="16.77734375" style="3" customWidth="1"/>
    <col min="15364" max="15364" width="22.109375" style="3" customWidth="1"/>
    <col min="15365" max="15365" width="20.5546875" style="3" customWidth="1"/>
    <col min="15366" max="15370" width="0" style="3" hidden="1" customWidth="1"/>
    <col min="15371" max="15616" width="10" style="3"/>
    <col min="15617" max="15617" width="15.21875" style="3" customWidth="1"/>
    <col min="15618" max="15618" width="0" style="3" hidden="1" customWidth="1"/>
    <col min="15619" max="15619" width="16.77734375" style="3" customWidth="1"/>
    <col min="15620" max="15620" width="22.109375" style="3" customWidth="1"/>
    <col min="15621" max="15621" width="20.5546875" style="3" customWidth="1"/>
    <col min="15622" max="15626" width="0" style="3" hidden="1" customWidth="1"/>
    <col min="15627" max="15872" width="10" style="3"/>
    <col min="15873" max="15873" width="15.21875" style="3" customWidth="1"/>
    <col min="15874" max="15874" width="0" style="3" hidden="1" customWidth="1"/>
    <col min="15875" max="15875" width="16.77734375" style="3" customWidth="1"/>
    <col min="15876" max="15876" width="22.109375" style="3" customWidth="1"/>
    <col min="15877" max="15877" width="20.5546875" style="3" customWidth="1"/>
    <col min="15878" max="15882" width="0" style="3" hidden="1" customWidth="1"/>
    <col min="15883" max="16128" width="10" style="3"/>
    <col min="16129" max="16129" width="15.21875" style="3" customWidth="1"/>
    <col min="16130" max="16130" width="0" style="3" hidden="1" customWidth="1"/>
    <col min="16131" max="16131" width="16.77734375" style="3" customWidth="1"/>
    <col min="16132" max="16132" width="22.109375" style="3" customWidth="1"/>
    <col min="16133" max="16133" width="20.5546875" style="3" customWidth="1"/>
    <col min="16134" max="16138" width="0" style="3" hidden="1" customWidth="1"/>
    <col min="16139" max="16384" width="10" style="3"/>
  </cols>
  <sheetData>
    <row r="1" spans="1:10" ht="15.6">
      <c r="A1" s="1" t="s">
        <v>0</v>
      </c>
      <c r="B1" s="1"/>
      <c r="D1" s="1"/>
      <c r="E1" s="1"/>
    </row>
    <row r="2" spans="1:10" ht="17.39999999999999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5.6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5.6">
      <c r="E4" s="6" t="s">
        <v>2</v>
      </c>
      <c r="H4" s="7" t="s">
        <v>3</v>
      </c>
      <c r="I4" s="8" t="s">
        <v>2</v>
      </c>
      <c r="J4" s="8"/>
    </row>
    <row r="5" spans="1:10" ht="18" customHeight="1">
      <c r="A5" s="9" t="s">
        <v>4</v>
      </c>
      <c r="B5" s="9" t="s">
        <v>5</v>
      </c>
      <c r="C5" s="10" t="s">
        <v>5</v>
      </c>
      <c r="D5" s="11" t="s">
        <v>6</v>
      </c>
      <c r="E5" s="12"/>
      <c r="F5" s="9" t="s">
        <v>5</v>
      </c>
      <c r="G5" s="11" t="s">
        <v>6</v>
      </c>
      <c r="H5" s="12"/>
      <c r="I5" s="11" t="s">
        <v>6</v>
      </c>
      <c r="J5" s="12"/>
    </row>
    <row r="6" spans="1:10" ht="19.5" customHeight="1">
      <c r="A6" s="13"/>
      <c r="B6" s="13"/>
      <c r="C6" s="14"/>
      <c r="D6" s="15" t="s">
        <v>7</v>
      </c>
      <c r="E6" s="16" t="s">
        <v>8</v>
      </c>
      <c r="F6" s="13"/>
      <c r="G6" s="17" t="s">
        <v>7</v>
      </c>
      <c r="H6" s="17" t="s">
        <v>8</v>
      </c>
      <c r="I6" s="18" t="s">
        <v>7</v>
      </c>
      <c r="J6" s="18" t="s">
        <v>8</v>
      </c>
    </row>
    <row r="7" spans="1:10" ht="15.6">
      <c r="A7" s="16" t="s">
        <v>9</v>
      </c>
      <c r="B7" s="19">
        <f t="shared" ref="B7:B43" si="0">F7/100</f>
        <v>139633.79</v>
      </c>
      <c r="C7" s="20">
        <f>'[1]总表(含初始测算)'!T7</f>
        <v>13963379</v>
      </c>
      <c r="D7" s="20">
        <f>'[1]总表(含初始测算)'!U7</f>
        <v>9286407</v>
      </c>
      <c r="E7" s="17">
        <f>C7-D7</f>
        <v>4676972</v>
      </c>
      <c r="F7" s="21">
        <f>SUM(F8:F43)-F14-F20-F23-F26-F31</f>
        <v>13963379</v>
      </c>
      <c r="G7" s="19">
        <f t="shared" ref="G7:H43" si="1">I7/100</f>
        <v>84965.18</v>
      </c>
      <c r="H7" s="19">
        <f t="shared" si="1"/>
        <v>54668.61</v>
      </c>
      <c r="I7" s="21">
        <f>SUM(I8:I43)-I14-I20-I23-I26-I31</f>
        <v>8496518</v>
      </c>
      <c r="J7" s="21">
        <f>SUM(J8:J43)-J14-J20-J23-J26-J31</f>
        <v>5466861</v>
      </c>
    </row>
    <row r="8" spans="1:10" ht="15.6">
      <c r="A8" s="22" t="s">
        <v>10</v>
      </c>
      <c r="B8" s="19">
        <f t="shared" si="0"/>
        <v>188.03</v>
      </c>
      <c r="C8" s="20">
        <f>'[1]总表(含初始测算)'!T8</f>
        <v>18803</v>
      </c>
      <c r="D8" s="20">
        <f>'[1]总表(含初始测算)'!U8</f>
        <v>12500</v>
      </c>
      <c r="E8" s="23">
        <f t="shared" ref="E8:E43" si="2">C8-D8</f>
        <v>6303</v>
      </c>
      <c r="F8" s="24">
        <f t="shared" ref="F8:F43" si="3">I8+J8</f>
        <v>18803</v>
      </c>
      <c r="G8" s="19">
        <f t="shared" si="1"/>
        <v>126.05</v>
      </c>
      <c r="H8" s="19">
        <f t="shared" si="1"/>
        <v>61.98</v>
      </c>
      <c r="I8" s="24">
        <f>'[1]总表(含初始测算)'!AC8</f>
        <v>12605</v>
      </c>
      <c r="J8" s="24">
        <f>'[1]总表(含初始测算)'!AD8</f>
        <v>6198</v>
      </c>
    </row>
    <row r="9" spans="1:10" ht="15.6">
      <c r="A9" s="25" t="s">
        <v>11</v>
      </c>
      <c r="B9" s="19">
        <f t="shared" si="0"/>
        <v>639.35</v>
      </c>
      <c r="C9" s="20">
        <f>'[1]总表(含初始测算)'!T9</f>
        <v>63935</v>
      </c>
      <c r="D9" s="20">
        <f>'[1]总表(含初始测算)'!U9</f>
        <v>42502</v>
      </c>
      <c r="E9" s="23">
        <f t="shared" si="2"/>
        <v>21433</v>
      </c>
      <c r="F9" s="24">
        <f t="shared" si="3"/>
        <v>63935</v>
      </c>
      <c r="G9" s="19">
        <f t="shared" si="1"/>
        <v>388.97</v>
      </c>
      <c r="H9" s="19">
        <f t="shared" si="1"/>
        <v>250.38</v>
      </c>
      <c r="I9" s="24">
        <f>'[1]总表(含初始测算)'!AC9</f>
        <v>38897</v>
      </c>
      <c r="J9" s="24">
        <f>'[1]总表(含初始测算)'!AD9</f>
        <v>25038</v>
      </c>
    </row>
    <row r="10" spans="1:10" ht="15.6">
      <c r="A10" s="22" t="s">
        <v>12</v>
      </c>
      <c r="B10" s="19">
        <f t="shared" si="0"/>
        <v>6300.2</v>
      </c>
      <c r="C10" s="20">
        <f>'[1]总表(含初始测算)'!T10</f>
        <v>630020</v>
      </c>
      <c r="D10" s="20">
        <f>'[1]总表(含初始测算)'!U10</f>
        <v>401290</v>
      </c>
      <c r="E10" s="23">
        <f t="shared" si="2"/>
        <v>228730</v>
      </c>
      <c r="F10" s="24">
        <f t="shared" si="3"/>
        <v>630020</v>
      </c>
      <c r="G10" s="19">
        <f t="shared" si="1"/>
        <v>3285.4</v>
      </c>
      <c r="H10" s="19">
        <f t="shared" si="1"/>
        <v>3014.8</v>
      </c>
      <c r="I10" s="24">
        <f>'[1]总表(含初始测算)'!AC10</f>
        <v>328540</v>
      </c>
      <c r="J10" s="24">
        <f>'[1]总表(含初始测算)'!AD10</f>
        <v>301480</v>
      </c>
    </row>
    <row r="11" spans="1:10" ht="15.6">
      <c r="A11" s="25" t="s">
        <v>13</v>
      </c>
      <c r="B11" s="19">
        <f t="shared" si="0"/>
        <v>5567.82</v>
      </c>
      <c r="C11" s="20">
        <f>'[1]总表(含初始测算)'!T11</f>
        <v>556782</v>
      </c>
      <c r="D11" s="20">
        <f>'[1]总表(含初始测算)'!U11</f>
        <v>338911</v>
      </c>
      <c r="E11" s="23">
        <f t="shared" si="2"/>
        <v>217871</v>
      </c>
      <c r="F11" s="24">
        <f t="shared" si="3"/>
        <v>556782</v>
      </c>
      <c r="G11" s="19">
        <f t="shared" si="1"/>
        <v>2776.85</v>
      </c>
      <c r="H11" s="19">
        <f t="shared" si="1"/>
        <v>2790.97</v>
      </c>
      <c r="I11" s="24">
        <f>'[1]总表(含初始测算)'!AC11</f>
        <v>277685</v>
      </c>
      <c r="J11" s="24">
        <f>'[1]总表(含初始测算)'!AD11</f>
        <v>279097</v>
      </c>
    </row>
    <row r="12" spans="1:10" ht="15.6">
      <c r="A12" s="25" t="s">
        <v>14</v>
      </c>
      <c r="B12" s="19">
        <f t="shared" si="0"/>
        <v>5033.75</v>
      </c>
      <c r="C12" s="20">
        <f>'[1]总表(含初始测算)'!T12</f>
        <v>503375</v>
      </c>
      <c r="D12" s="20">
        <f>'[1]总表(含初始测算)'!U12</f>
        <v>346495</v>
      </c>
      <c r="E12" s="23">
        <f t="shared" si="2"/>
        <v>156880</v>
      </c>
      <c r="F12" s="24">
        <f t="shared" si="3"/>
        <v>503375</v>
      </c>
      <c r="G12" s="19">
        <f t="shared" si="1"/>
        <v>2834.51</v>
      </c>
      <c r="H12" s="19">
        <f t="shared" si="1"/>
        <v>2199.2399999999998</v>
      </c>
      <c r="I12" s="24">
        <f>'[1]总表(含初始测算)'!AC12</f>
        <v>283451</v>
      </c>
      <c r="J12" s="24">
        <f>'[1]总表(含初始测算)'!AD12</f>
        <v>219924</v>
      </c>
    </row>
    <row r="13" spans="1:10" ht="15.6">
      <c r="A13" s="22" t="s">
        <v>15</v>
      </c>
      <c r="B13" s="19">
        <f t="shared" si="0"/>
        <v>4700.37</v>
      </c>
      <c r="C13" s="20">
        <f>'[1]总表(含初始测算)'!T13</f>
        <v>470037</v>
      </c>
      <c r="D13" s="20">
        <f>'[1]总表(含初始测算)'!U13</f>
        <v>312465</v>
      </c>
      <c r="E13" s="23">
        <f t="shared" si="2"/>
        <v>157572</v>
      </c>
      <c r="F13" s="24">
        <f t="shared" si="3"/>
        <v>470037</v>
      </c>
      <c r="G13" s="19">
        <f t="shared" si="1"/>
        <v>2856.85</v>
      </c>
      <c r="H13" s="19">
        <f t="shared" si="1"/>
        <v>1843.52</v>
      </c>
      <c r="I13" s="24">
        <f>'[1]总表(含初始测算)'!AC13</f>
        <v>285685</v>
      </c>
      <c r="J13" s="24">
        <f>'[1]总表(含初始测算)'!AD13</f>
        <v>184352</v>
      </c>
    </row>
    <row r="14" spans="1:10" ht="15.6">
      <c r="A14" s="25" t="s">
        <v>16</v>
      </c>
      <c r="B14" s="19">
        <f t="shared" si="0"/>
        <v>186.16</v>
      </c>
      <c r="C14" s="20">
        <f>[1]计划单列市!I4</f>
        <v>18616</v>
      </c>
      <c r="D14" s="20">
        <f>I14</f>
        <v>0</v>
      </c>
      <c r="E14" s="23">
        <f t="shared" si="2"/>
        <v>18616</v>
      </c>
      <c r="F14" s="24">
        <f t="shared" si="3"/>
        <v>18616</v>
      </c>
      <c r="G14" s="19">
        <f t="shared" si="1"/>
        <v>0</v>
      </c>
      <c r="H14" s="19">
        <f t="shared" si="1"/>
        <v>186.16</v>
      </c>
      <c r="I14" s="24">
        <f>[1]计划单列市!J4</f>
        <v>0</v>
      </c>
      <c r="J14" s="24">
        <f>[1]计划单列市!K4</f>
        <v>18616</v>
      </c>
    </row>
    <row r="15" spans="1:10" ht="15.6">
      <c r="A15" s="22" t="s">
        <v>17</v>
      </c>
      <c r="B15" s="19">
        <f t="shared" si="0"/>
        <v>4738.2700000000004</v>
      </c>
      <c r="C15" s="20">
        <f>'[1]总表(含初始测算)'!T14</f>
        <v>473827</v>
      </c>
      <c r="D15" s="20">
        <f>'[1]总表(含初始测算)'!U14</f>
        <v>331679</v>
      </c>
      <c r="E15" s="23">
        <f t="shared" si="2"/>
        <v>142148</v>
      </c>
      <c r="F15" s="24">
        <f t="shared" si="3"/>
        <v>473827</v>
      </c>
      <c r="G15" s="19">
        <f t="shared" si="1"/>
        <v>2765.56</v>
      </c>
      <c r="H15" s="19">
        <f t="shared" si="1"/>
        <v>1972.71</v>
      </c>
      <c r="I15" s="24">
        <f>'[1]总表(含初始测算)'!AC14</f>
        <v>276556</v>
      </c>
      <c r="J15" s="24">
        <f>'[1]总表(含初始测算)'!AD14</f>
        <v>197271</v>
      </c>
    </row>
    <row r="16" spans="1:10" ht="15.6">
      <c r="A16" s="22" t="s">
        <v>18</v>
      </c>
      <c r="B16" s="19">
        <f t="shared" si="0"/>
        <v>5793.51</v>
      </c>
      <c r="C16" s="20">
        <f>'[1]总表(含初始测算)'!T15</f>
        <v>579351</v>
      </c>
      <c r="D16" s="20">
        <f>'[1]总表(含初始测算)'!U15</f>
        <v>405546</v>
      </c>
      <c r="E16" s="23">
        <f t="shared" si="2"/>
        <v>173805</v>
      </c>
      <c r="F16" s="24">
        <f t="shared" si="3"/>
        <v>579351</v>
      </c>
      <c r="G16" s="19">
        <f t="shared" si="1"/>
        <v>4000.51</v>
      </c>
      <c r="H16" s="19">
        <f t="shared" si="1"/>
        <v>1793</v>
      </c>
      <c r="I16" s="24">
        <f>'[1]总表(含初始测算)'!AC15</f>
        <v>400051</v>
      </c>
      <c r="J16" s="24">
        <f>'[1]总表(含初始测算)'!AD15</f>
        <v>179300</v>
      </c>
    </row>
    <row r="17" spans="1:10" ht="15.6">
      <c r="A17" s="25" t="s">
        <v>19</v>
      </c>
      <c r="B17" s="19">
        <f t="shared" si="0"/>
        <v>195.06</v>
      </c>
      <c r="C17" s="20">
        <f>'[1]总表(含初始测算)'!T16</f>
        <v>19506</v>
      </c>
      <c r="D17" s="20">
        <f>'[1]总表(含初始测算)'!U16</f>
        <v>12967</v>
      </c>
      <c r="E17" s="23">
        <f t="shared" si="2"/>
        <v>6539</v>
      </c>
      <c r="F17" s="24">
        <f t="shared" si="3"/>
        <v>19506</v>
      </c>
      <c r="G17" s="19">
        <f t="shared" si="1"/>
        <v>120.78</v>
      </c>
      <c r="H17" s="19">
        <f t="shared" si="1"/>
        <v>74.28</v>
      </c>
      <c r="I17" s="24">
        <f>'[1]总表(含初始测算)'!AC16</f>
        <v>12078</v>
      </c>
      <c r="J17" s="24">
        <f>'[1]总表(含初始测算)'!AD16</f>
        <v>7428</v>
      </c>
    </row>
    <row r="18" spans="1:10" ht="15.6">
      <c r="A18" s="22" t="s">
        <v>20</v>
      </c>
      <c r="B18" s="19">
        <f t="shared" si="0"/>
        <v>1693.38</v>
      </c>
      <c r="C18" s="20">
        <f>'[1]总表(含初始测算)'!T17</f>
        <v>169338</v>
      </c>
      <c r="D18" s="20">
        <f>'[1]总表(含初始测算)'!U17</f>
        <v>112571</v>
      </c>
      <c r="E18" s="23">
        <f t="shared" si="2"/>
        <v>56767</v>
      </c>
      <c r="F18" s="24">
        <f t="shared" si="3"/>
        <v>169338</v>
      </c>
      <c r="G18" s="19">
        <f t="shared" si="1"/>
        <v>1039.46</v>
      </c>
      <c r="H18" s="19">
        <f t="shared" si="1"/>
        <v>653.91999999999996</v>
      </c>
      <c r="I18" s="24">
        <f>'[1]总表(含初始测算)'!AC17</f>
        <v>103946</v>
      </c>
      <c r="J18" s="24">
        <f>'[1]总表(含初始测算)'!AD17</f>
        <v>65392</v>
      </c>
    </row>
    <row r="19" spans="1:10" ht="15.6">
      <c r="A19" s="22" t="s">
        <v>21</v>
      </c>
      <c r="B19" s="19">
        <f t="shared" si="0"/>
        <v>812.78</v>
      </c>
      <c r="C19" s="20">
        <f>'[1]总表(含初始测算)'!T18</f>
        <v>81278</v>
      </c>
      <c r="D19" s="20">
        <f>'[1]总表(含初始测算)'!U18</f>
        <v>54031</v>
      </c>
      <c r="E19" s="23">
        <f t="shared" si="2"/>
        <v>27247</v>
      </c>
      <c r="F19" s="24">
        <f t="shared" si="3"/>
        <v>81278</v>
      </c>
      <c r="G19" s="19">
        <f t="shared" si="1"/>
        <v>499.36</v>
      </c>
      <c r="H19" s="19">
        <f t="shared" si="1"/>
        <v>313.42</v>
      </c>
      <c r="I19" s="24">
        <f>'[1]总表(含初始测算)'!AC18</f>
        <v>49936</v>
      </c>
      <c r="J19" s="24">
        <f>'[1]总表(含初始测算)'!AD18</f>
        <v>31342</v>
      </c>
    </row>
    <row r="20" spans="1:10" ht="15.6">
      <c r="A20" s="25" t="s">
        <v>22</v>
      </c>
      <c r="B20" s="19">
        <f t="shared" si="0"/>
        <v>92.85</v>
      </c>
      <c r="C20" s="20">
        <f>[1]计划单列市!I5</f>
        <v>9285</v>
      </c>
      <c r="D20" s="20">
        <f>I20</f>
        <v>0</v>
      </c>
      <c r="E20" s="23">
        <f t="shared" si="2"/>
        <v>9285</v>
      </c>
      <c r="F20" s="24">
        <f t="shared" si="3"/>
        <v>9285</v>
      </c>
      <c r="G20" s="19">
        <f t="shared" si="1"/>
        <v>0</v>
      </c>
      <c r="H20" s="19">
        <f t="shared" si="1"/>
        <v>92.85</v>
      </c>
      <c r="I20" s="24">
        <f>[1]计划单列市!J5</f>
        <v>0</v>
      </c>
      <c r="J20" s="24">
        <f>[1]计划单列市!K5</f>
        <v>9285</v>
      </c>
    </row>
    <row r="21" spans="1:10" ht="15.6">
      <c r="A21" s="22" t="s">
        <v>23</v>
      </c>
      <c r="B21" s="19">
        <f t="shared" si="0"/>
        <v>6179.33</v>
      </c>
      <c r="C21" s="20">
        <f>'[1]总表(含初始测算)'!T19</f>
        <v>617933</v>
      </c>
      <c r="D21" s="20">
        <f>'[1]总表(含初始测算)'!U19</f>
        <v>432553</v>
      </c>
      <c r="E21" s="23">
        <f t="shared" si="2"/>
        <v>185380</v>
      </c>
      <c r="F21" s="24">
        <f t="shared" si="3"/>
        <v>617933</v>
      </c>
      <c r="G21" s="19">
        <f t="shared" si="1"/>
        <v>3735.27</v>
      </c>
      <c r="H21" s="19">
        <f t="shared" si="1"/>
        <v>2444.06</v>
      </c>
      <c r="I21" s="24">
        <f>'[1]总表(含初始测算)'!AC19</f>
        <v>373527</v>
      </c>
      <c r="J21" s="24">
        <f>'[1]总表(含初始测算)'!AD19</f>
        <v>244406</v>
      </c>
    </row>
    <row r="22" spans="1:10" ht="15.6">
      <c r="A22" s="22" t="s">
        <v>24</v>
      </c>
      <c r="B22" s="19">
        <f t="shared" si="0"/>
        <v>1465.58</v>
      </c>
      <c r="C22" s="20">
        <f>'[1]总表(含初始测算)'!T20</f>
        <v>146558</v>
      </c>
      <c r="D22" s="20">
        <f>'[1]总表(含初始测算)'!U20</f>
        <v>97427</v>
      </c>
      <c r="E22" s="23">
        <f t="shared" si="2"/>
        <v>49131</v>
      </c>
      <c r="F22" s="24">
        <f t="shared" si="3"/>
        <v>146558</v>
      </c>
      <c r="G22" s="19">
        <f t="shared" si="1"/>
        <v>894.6</v>
      </c>
      <c r="H22" s="19">
        <f t="shared" si="1"/>
        <v>570.98</v>
      </c>
      <c r="I22" s="24">
        <f>'[1]总表(含初始测算)'!AC20</f>
        <v>89460</v>
      </c>
      <c r="J22" s="24">
        <f>'[1]总表(含初始测算)'!AD20</f>
        <v>57098</v>
      </c>
    </row>
    <row r="23" spans="1:10" ht="15.6">
      <c r="A23" s="25" t="s">
        <v>25</v>
      </c>
      <c r="B23" s="19">
        <f t="shared" si="0"/>
        <v>72.849999999999994</v>
      </c>
      <c r="C23" s="20">
        <f>[1]计划单列市!I6</f>
        <v>7285</v>
      </c>
      <c r="D23" s="20">
        <f>I23</f>
        <v>0</v>
      </c>
      <c r="E23" s="23">
        <f t="shared" si="2"/>
        <v>7285</v>
      </c>
      <c r="F23" s="24">
        <f t="shared" si="3"/>
        <v>7285</v>
      </c>
      <c r="G23" s="19">
        <f t="shared" si="1"/>
        <v>0</v>
      </c>
      <c r="H23" s="19">
        <f t="shared" si="1"/>
        <v>72.849999999999994</v>
      </c>
      <c r="I23" s="24">
        <f>[1]计划单列市!J6</f>
        <v>0</v>
      </c>
      <c r="J23" s="24">
        <f>[1]计划单列市!K6</f>
        <v>7285</v>
      </c>
    </row>
    <row r="24" spans="1:10" ht="15.6">
      <c r="A24" s="22" t="s">
        <v>26</v>
      </c>
      <c r="B24" s="19">
        <f t="shared" si="0"/>
        <v>6024.45</v>
      </c>
      <c r="C24" s="20">
        <f>'[1]总表(含初始测算)'!T21</f>
        <v>602445</v>
      </c>
      <c r="D24" s="20">
        <f>'[1]总表(含初始测算)'!U21</f>
        <v>415413</v>
      </c>
      <c r="E24" s="23">
        <f t="shared" si="2"/>
        <v>187032</v>
      </c>
      <c r="F24" s="24">
        <f t="shared" si="3"/>
        <v>602445</v>
      </c>
      <c r="G24" s="19">
        <f t="shared" si="1"/>
        <v>3519.72</v>
      </c>
      <c r="H24" s="19">
        <f t="shared" si="1"/>
        <v>2504.73</v>
      </c>
      <c r="I24" s="24">
        <f>'[1]总表(含初始测算)'!AC21</f>
        <v>351972</v>
      </c>
      <c r="J24" s="24">
        <f>'[1]总表(含初始测算)'!AD21</f>
        <v>250473</v>
      </c>
    </row>
    <row r="25" spans="1:10" ht="15.6">
      <c r="A25" s="22" t="s">
        <v>27</v>
      </c>
      <c r="B25" s="19">
        <f t="shared" si="0"/>
        <v>4588.2299999999996</v>
      </c>
      <c r="C25" s="20">
        <f>'[1]总表(含初始测算)'!T22</f>
        <v>458823</v>
      </c>
      <c r="D25" s="20">
        <f>'[1]总表(含初始测算)'!U22</f>
        <v>305010</v>
      </c>
      <c r="E25" s="23">
        <f t="shared" si="2"/>
        <v>153813</v>
      </c>
      <c r="F25" s="24">
        <f t="shared" si="3"/>
        <v>458823</v>
      </c>
      <c r="G25" s="19">
        <f t="shared" si="1"/>
        <v>2796.17</v>
      </c>
      <c r="H25" s="19">
        <f t="shared" si="1"/>
        <v>1792.06</v>
      </c>
      <c r="I25" s="24">
        <f>'[1]总表(含初始测算)'!AC22</f>
        <v>279617</v>
      </c>
      <c r="J25" s="24">
        <f>'[1]总表(含初始测算)'!AD22</f>
        <v>179206</v>
      </c>
    </row>
    <row r="26" spans="1:10" ht="15.6">
      <c r="A26" s="25" t="s">
        <v>28</v>
      </c>
      <c r="B26" s="19">
        <f t="shared" si="0"/>
        <v>148.27000000000001</v>
      </c>
      <c r="C26" s="20">
        <f>[1]计划单列市!I7</f>
        <v>14827</v>
      </c>
      <c r="D26" s="20">
        <f>I26</f>
        <v>0</v>
      </c>
      <c r="E26" s="23">
        <f t="shared" si="2"/>
        <v>14827</v>
      </c>
      <c r="F26" s="24">
        <f t="shared" si="3"/>
        <v>14827</v>
      </c>
      <c r="G26" s="19">
        <f t="shared" si="1"/>
        <v>0</v>
      </c>
      <c r="H26" s="19">
        <f t="shared" si="1"/>
        <v>148.27000000000001</v>
      </c>
      <c r="I26" s="24">
        <f>[1]计划单列市!J7</f>
        <v>0</v>
      </c>
      <c r="J26" s="24">
        <f>[1]计划单列市!K7</f>
        <v>14827</v>
      </c>
    </row>
    <row r="27" spans="1:10" ht="15.6">
      <c r="A27" s="22" t="s">
        <v>29</v>
      </c>
      <c r="B27" s="19">
        <f t="shared" si="0"/>
        <v>7840.36</v>
      </c>
      <c r="C27" s="20">
        <f>'[1]总表(含初始测算)'!T23</f>
        <v>784036</v>
      </c>
      <c r="D27" s="20">
        <f>'[1]总表(含初始测算)'!U23</f>
        <v>548825</v>
      </c>
      <c r="E27" s="23">
        <f t="shared" si="2"/>
        <v>235211</v>
      </c>
      <c r="F27" s="24">
        <f t="shared" si="3"/>
        <v>784036</v>
      </c>
      <c r="G27" s="19">
        <f t="shared" si="1"/>
        <v>5371.91</v>
      </c>
      <c r="H27" s="19">
        <f t="shared" si="1"/>
        <v>2468.4499999999998</v>
      </c>
      <c r="I27" s="24">
        <f>'[1]总表(含初始测算)'!AC23</f>
        <v>537191</v>
      </c>
      <c r="J27" s="24">
        <f>'[1]总表(含初始测算)'!AD23</f>
        <v>246845</v>
      </c>
    </row>
    <row r="28" spans="1:10" ht="15.6">
      <c r="A28" s="22" t="s">
        <v>30</v>
      </c>
      <c r="B28" s="19">
        <f t="shared" si="0"/>
        <v>6125.72</v>
      </c>
      <c r="C28" s="20">
        <f>'[1]总表(含初始测算)'!T24</f>
        <v>612572</v>
      </c>
      <c r="D28" s="20">
        <f>'[1]总表(含初始测算)'!U24</f>
        <v>426710</v>
      </c>
      <c r="E28" s="23">
        <f t="shared" si="2"/>
        <v>185862</v>
      </c>
      <c r="F28" s="24">
        <f t="shared" si="3"/>
        <v>612572</v>
      </c>
      <c r="G28" s="19">
        <f t="shared" si="1"/>
        <v>4324.25</v>
      </c>
      <c r="H28" s="19">
        <f t="shared" si="1"/>
        <v>1801.47</v>
      </c>
      <c r="I28" s="24">
        <f>'[1]总表(含初始测算)'!AC24</f>
        <v>432425</v>
      </c>
      <c r="J28" s="24">
        <f>'[1]总表(含初始测算)'!AD24</f>
        <v>180147</v>
      </c>
    </row>
    <row r="29" spans="1:10" ht="15.6">
      <c r="A29" s="25" t="s">
        <v>31</v>
      </c>
      <c r="B29" s="19">
        <f t="shared" si="0"/>
        <v>7946.55</v>
      </c>
      <c r="C29" s="20">
        <f>'[1]总表(含初始测算)'!T25</f>
        <v>794655</v>
      </c>
      <c r="D29" s="20">
        <f>'[1]总表(含初始测算)'!U25</f>
        <v>556259</v>
      </c>
      <c r="E29" s="23">
        <f t="shared" si="2"/>
        <v>238396</v>
      </c>
      <c r="F29" s="24">
        <f t="shared" si="3"/>
        <v>794655</v>
      </c>
      <c r="G29" s="19">
        <f t="shared" si="1"/>
        <v>5036.3599999999997</v>
      </c>
      <c r="H29" s="19">
        <f t="shared" si="1"/>
        <v>2910.19</v>
      </c>
      <c r="I29" s="24">
        <f>'[1]总表(含初始测算)'!AC25</f>
        <v>503636</v>
      </c>
      <c r="J29" s="24">
        <f>'[1]总表(含初始测算)'!AD25</f>
        <v>291019</v>
      </c>
    </row>
    <row r="30" spans="1:10" ht="15.6">
      <c r="A30" s="22" t="s">
        <v>32</v>
      </c>
      <c r="B30" s="19">
        <f t="shared" si="0"/>
        <v>2126.09</v>
      </c>
      <c r="C30" s="20">
        <f>'[1]总表(含初始测算)'!T26</f>
        <v>212609</v>
      </c>
      <c r="D30" s="20">
        <f>'[1]总表(含初始测算)'!U26</f>
        <v>141336</v>
      </c>
      <c r="E30" s="23">
        <f t="shared" si="2"/>
        <v>71273</v>
      </c>
      <c r="F30" s="24">
        <f t="shared" si="3"/>
        <v>212609</v>
      </c>
      <c r="G30" s="19">
        <f t="shared" si="1"/>
        <v>1315.4</v>
      </c>
      <c r="H30" s="19">
        <f t="shared" si="1"/>
        <v>810.69</v>
      </c>
      <c r="I30" s="24">
        <f>'[1]总表(含初始测算)'!AC26</f>
        <v>131540</v>
      </c>
      <c r="J30" s="24">
        <f>'[1]总表(含初始测算)'!AD26</f>
        <v>81069</v>
      </c>
    </row>
    <row r="31" spans="1:10" ht="15.6">
      <c r="A31" s="25" t="s">
        <v>33</v>
      </c>
      <c r="B31" s="19">
        <f t="shared" si="0"/>
        <v>12.33</v>
      </c>
      <c r="C31" s="20">
        <f>[1]计划单列市!I8</f>
        <v>1233</v>
      </c>
      <c r="D31" s="20">
        <f>I31</f>
        <v>0</v>
      </c>
      <c r="E31" s="23">
        <f t="shared" si="2"/>
        <v>1233</v>
      </c>
      <c r="F31" s="24">
        <f t="shared" si="3"/>
        <v>1233</v>
      </c>
      <c r="G31" s="19">
        <f t="shared" si="1"/>
        <v>0</v>
      </c>
      <c r="H31" s="19">
        <f t="shared" si="1"/>
        <v>12.33</v>
      </c>
      <c r="I31" s="24">
        <f>[1]计划单列市!J8</f>
        <v>0</v>
      </c>
      <c r="J31" s="24">
        <f>[1]计划单列市!K8</f>
        <v>1233</v>
      </c>
    </row>
    <row r="32" spans="1:10" ht="15.6">
      <c r="A32" s="22" t="s">
        <v>34</v>
      </c>
      <c r="B32" s="19">
        <f t="shared" si="0"/>
        <v>6831.87</v>
      </c>
      <c r="C32" s="20">
        <f>'[1]总表(含初始测算)'!T27</f>
        <v>683187</v>
      </c>
      <c r="D32" s="20">
        <f>'[1]总表(含初始测算)'!U27</f>
        <v>449350</v>
      </c>
      <c r="E32" s="23">
        <f t="shared" si="2"/>
        <v>233837</v>
      </c>
      <c r="F32" s="24">
        <f t="shared" si="3"/>
        <v>683187</v>
      </c>
      <c r="G32" s="19">
        <f t="shared" si="1"/>
        <v>4013.33</v>
      </c>
      <c r="H32" s="19">
        <f t="shared" si="1"/>
        <v>2818.54</v>
      </c>
      <c r="I32" s="24">
        <f>'[1]总表(含初始测算)'!AC27</f>
        <v>401333</v>
      </c>
      <c r="J32" s="24">
        <f>'[1]总表(含初始测算)'!AD27</f>
        <v>281854</v>
      </c>
    </row>
    <row r="33" spans="1:10" ht="15.6">
      <c r="A33" s="22" t="s">
        <v>35</v>
      </c>
      <c r="B33" s="19">
        <f t="shared" si="0"/>
        <v>1381.27</v>
      </c>
      <c r="C33" s="20">
        <f>'[1]总表(含初始测算)'!T28</f>
        <v>138127</v>
      </c>
      <c r="D33" s="20">
        <f>'[1]总表(含初始测算)'!U28</f>
        <v>84077</v>
      </c>
      <c r="E33" s="23">
        <f t="shared" si="2"/>
        <v>54050</v>
      </c>
      <c r="F33" s="24">
        <f t="shared" si="3"/>
        <v>138127</v>
      </c>
      <c r="G33" s="19">
        <f t="shared" si="1"/>
        <v>689.39</v>
      </c>
      <c r="H33" s="19">
        <f t="shared" si="1"/>
        <v>691.88</v>
      </c>
      <c r="I33" s="24">
        <f>'[1]总表(含初始测算)'!AC28</f>
        <v>68939</v>
      </c>
      <c r="J33" s="24">
        <f>'[1]总表(含初始测算)'!AD28</f>
        <v>69188</v>
      </c>
    </row>
    <row r="34" spans="1:10" ht="15.6">
      <c r="A34" s="22" t="s">
        <v>36</v>
      </c>
      <c r="B34" s="19">
        <f t="shared" si="0"/>
        <v>3936.15</v>
      </c>
      <c r="C34" s="20">
        <f>'[1]总表(含初始测算)'!T29</f>
        <v>393615</v>
      </c>
      <c r="D34" s="20">
        <f>'[1]总表(含初始测算)'!U29</f>
        <v>239592</v>
      </c>
      <c r="E34" s="23">
        <f t="shared" si="2"/>
        <v>154023</v>
      </c>
      <c r="F34" s="24">
        <f t="shared" si="3"/>
        <v>393615</v>
      </c>
      <c r="G34" s="19">
        <f t="shared" si="1"/>
        <v>1965.72</v>
      </c>
      <c r="H34" s="19">
        <f t="shared" si="1"/>
        <v>1970.43</v>
      </c>
      <c r="I34" s="24">
        <f>'[1]总表(含初始测算)'!AC29</f>
        <v>196572</v>
      </c>
      <c r="J34" s="24">
        <f>'[1]总表(含初始测算)'!AD29</f>
        <v>197043</v>
      </c>
    </row>
    <row r="35" spans="1:10" ht="15.6">
      <c r="A35" s="22" t="s">
        <v>37</v>
      </c>
      <c r="B35" s="19">
        <f t="shared" si="0"/>
        <v>9131.32</v>
      </c>
      <c r="C35" s="20">
        <f>'[1]总表(含初始测算)'!T30</f>
        <v>913132</v>
      </c>
      <c r="D35" s="20">
        <f>'[1]总表(含初始测算)'!U30</f>
        <v>615699</v>
      </c>
      <c r="E35" s="23">
        <f t="shared" si="2"/>
        <v>297433</v>
      </c>
      <c r="F35" s="24">
        <f t="shared" si="3"/>
        <v>913132</v>
      </c>
      <c r="G35" s="19">
        <f t="shared" si="1"/>
        <v>6239.44</v>
      </c>
      <c r="H35" s="19">
        <f t="shared" si="1"/>
        <v>2891.88</v>
      </c>
      <c r="I35" s="24">
        <f>'[1]总表(含初始测算)'!AC30</f>
        <v>623944</v>
      </c>
      <c r="J35" s="24">
        <f>'[1]总表(含初始测算)'!AD30</f>
        <v>289188</v>
      </c>
    </row>
    <row r="36" spans="1:10" ht="15.6">
      <c r="A36" s="25" t="s">
        <v>38</v>
      </c>
      <c r="B36" s="19">
        <f t="shared" si="0"/>
        <v>7163.6</v>
      </c>
      <c r="C36" s="20">
        <f>'[1]总表(含初始测算)'!T31</f>
        <v>716360</v>
      </c>
      <c r="D36" s="20">
        <f>'[1]总表(含初始测算)'!U31</f>
        <v>501452</v>
      </c>
      <c r="E36" s="23">
        <f t="shared" si="2"/>
        <v>214908</v>
      </c>
      <c r="F36" s="24">
        <f t="shared" si="3"/>
        <v>716360</v>
      </c>
      <c r="G36" s="19">
        <f t="shared" si="1"/>
        <v>5073.5</v>
      </c>
      <c r="H36" s="19">
        <f t="shared" si="1"/>
        <v>2090.1</v>
      </c>
      <c r="I36" s="24">
        <f>'[1]总表(含初始测算)'!AC31</f>
        <v>507350</v>
      </c>
      <c r="J36" s="24">
        <f>'[1]总表(含初始测算)'!AD31</f>
        <v>209010</v>
      </c>
    </row>
    <row r="37" spans="1:10" ht="15.6">
      <c r="A37" s="22" t="s">
        <v>39</v>
      </c>
      <c r="B37" s="19">
        <f t="shared" si="0"/>
        <v>8355.69</v>
      </c>
      <c r="C37" s="20">
        <f>'[1]总表(含初始测算)'!T32</f>
        <v>835569</v>
      </c>
      <c r="D37" s="20">
        <f>'[1]总表(含初始测算)'!U32</f>
        <v>540138</v>
      </c>
      <c r="E37" s="23">
        <f t="shared" si="2"/>
        <v>295431</v>
      </c>
      <c r="F37" s="24">
        <f t="shared" si="3"/>
        <v>835569</v>
      </c>
      <c r="G37" s="19">
        <f t="shared" si="1"/>
        <v>5402.82</v>
      </c>
      <c r="H37" s="19">
        <f t="shared" si="1"/>
        <v>2952.87</v>
      </c>
      <c r="I37" s="24">
        <f>'[1]总表(含初始测算)'!AC32</f>
        <v>540282</v>
      </c>
      <c r="J37" s="24">
        <f>'[1]总表(含初始测算)'!AD32</f>
        <v>295287</v>
      </c>
    </row>
    <row r="38" spans="1:10" ht="15.6">
      <c r="A38" s="22" t="s">
        <v>40</v>
      </c>
      <c r="B38" s="19">
        <f t="shared" si="0"/>
        <v>1047.71</v>
      </c>
      <c r="C38" s="20">
        <f>'[1]总表(含初始测算)'!T33</f>
        <v>104771</v>
      </c>
      <c r="D38" s="20">
        <f>'[1]总表(含初始测算)'!U33</f>
        <v>63774</v>
      </c>
      <c r="E38" s="23">
        <f t="shared" si="2"/>
        <v>40997</v>
      </c>
      <c r="F38" s="24">
        <f t="shared" si="3"/>
        <v>104771</v>
      </c>
      <c r="G38" s="19">
        <f t="shared" si="1"/>
        <v>523.84</v>
      </c>
      <c r="H38" s="19">
        <f t="shared" si="1"/>
        <v>523.87</v>
      </c>
      <c r="I38" s="24">
        <f>'[1]总表(含初始测算)'!AC33</f>
        <v>52384</v>
      </c>
      <c r="J38" s="24">
        <f>'[1]总表(含初始测算)'!AD33</f>
        <v>52387</v>
      </c>
    </row>
    <row r="39" spans="1:10" ht="15.6">
      <c r="A39" s="25" t="s">
        <v>41</v>
      </c>
      <c r="B39" s="19">
        <f t="shared" si="0"/>
        <v>5638.72</v>
      </c>
      <c r="C39" s="20">
        <f>'[1]总表(含初始测算)'!T34</f>
        <v>563872</v>
      </c>
      <c r="D39" s="20">
        <f>'[1]总表(含初始测算)'!U34</f>
        <v>360688</v>
      </c>
      <c r="E39" s="23">
        <f t="shared" si="2"/>
        <v>203184</v>
      </c>
      <c r="F39" s="24">
        <f t="shared" si="3"/>
        <v>563872</v>
      </c>
      <c r="G39" s="19">
        <f t="shared" si="1"/>
        <v>3427.07</v>
      </c>
      <c r="H39" s="19">
        <f t="shared" si="1"/>
        <v>2211.65</v>
      </c>
      <c r="I39" s="24">
        <f>'[1]总表(含初始测算)'!AC34</f>
        <v>342707</v>
      </c>
      <c r="J39" s="24">
        <f>'[1]总表(含初始测算)'!AD34</f>
        <v>221165</v>
      </c>
    </row>
    <row r="40" spans="1:10" ht="15.6">
      <c r="A40" s="22" t="s">
        <v>42</v>
      </c>
      <c r="B40" s="19">
        <f t="shared" si="0"/>
        <v>7566.51</v>
      </c>
      <c r="C40" s="20">
        <f>'[1]总表(含初始测算)'!T35</f>
        <v>756651</v>
      </c>
      <c r="D40" s="20">
        <f>'[1]总表(含初始测算)'!U35</f>
        <v>490582</v>
      </c>
      <c r="E40" s="23">
        <f t="shared" si="2"/>
        <v>266069</v>
      </c>
      <c r="F40" s="24">
        <f t="shared" si="3"/>
        <v>756651</v>
      </c>
      <c r="G40" s="19">
        <f t="shared" si="1"/>
        <v>4607.8999999999996</v>
      </c>
      <c r="H40" s="19">
        <f t="shared" si="1"/>
        <v>2958.61</v>
      </c>
      <c r="I40" s="24">
        <f>'[1]总表(含初始测算)'!AC35</f>
        <v>460790</v>
      </c>
      <c r="J40" s="24">
        <f>'[1]总表(含初始测算)'!AD35</f>
        <v>295861</v>
      </c>
    </row>
    <row r="41" spans="1:10" ht="15.6">
      <c r="A41" s="22" t="s">
        <v>43</v>
      </c>
      <c r="B41" s="19">
        <f t="shared" si="0"/>
        <v>2499.34</v>
      </c>
      <c r="C41" s="20">
        <f>'[1]总表(含初始测算)'!T36</f>
        <v>249934</v>
      </c>
      <c r="D41" s="20">
        <f>'[1]总表(含初始测算)'!U36</f>
        <v>152134</v>
      </c>
      <c r="E41" s="23">
        <f t="shared" si="2"/>
        <v>97800</v>
      </c>
      <c r="F41" s="24">
        <f t="shared" si="3"/>
        <v>249934</v>
      </c>
      <c r="G41" s="19">
        <f t="shared" si="1"/>
        <v>1251.1099999999999</v>
      </c>
      <c r="H41" s="19">
        <f t="shared" si="1"/>
        <v>1248.23</v>
      </c>
      <c r="I41" s="24">
        <f>'[1]总表(含初始测算)'!AC36</f>
        <v>125111</v>
      </c>
      <c r="J41" s="24">
        <f>'[1]总表(含初始测算)'!AD36</f>
        <v>124823</v>
      </c>
    </row>
    <row r="42" spans="1:10" ht="15.6">
      <c r="A42" s="22" t="s">
        <v>44</v>
      </c>
      <c r="B42" s="19">
        <f t="shared" si="0"/>
        <v>1808.19</v>
      </c>
      <c r="C42" s="20">
        <f>'[1]总表(含初始测算)'!T37</f>
        <v>180819</v>
      </c>
      <c r="D42" s="20">
        <f>'[1]总表(含初始测算)'!U37</f>
        <v>110064</v>
      </c>
      <c r="E42" s="23">
        <f t="shared" si="2"/>
        <v>70755</v>
      </c>
      <c r="F42" s="24">
        <f t="shared" si="3"/>
        <v>180819</v>
      </c>
      <c r="G42" s="19">
        <f t="shared" si="1"/>
        <v>902.51</v>
      </c>
      <c r="H42" s="19">
        <f t="shared" si="1"/>
        <v>905.68</v>
      </c>
      <c r="I42" s="24">
        <f>'[1]总表(含初始测算)'!AC37</f>
        <v>90251</v>
      </c>
      <c r="J42" s="24">
        <f>'[1]总表(含初始测算)'!AD37</f>
        <v>90568</v>
      </c>
    </row>
    <row r="43" spans="1:10" ht="15.6">
      <c r="A43" s="22" t="s">
        <v>45</v>
      </c>
      <c r="B43" s="19">
        <f t="shared" si="0"/>
        <v>6314.59</v>
      </c>
      <c r="C43" s="20">
        <f>'[1]总表(含初始测算)'!T38</f>
        <v>631459</v>
      </c>
      <c r="D43" s="20">
        <f>'[1]总表(含初始测算)'!U38</f>
        <v>384367</v>
      </c>
      <c r="E43" s="23">
        <f t="shared" si="2"/>
        <v>247092</v>
      </c>
      <c r="F43" s="24">
        <f t="shared" si="3"/>
        <v>631459</v>
      </c>
      <c r="G43" s="19">
        <f t="shared" si="1"/>
        <v>3180.57</v>
      </c>
      <c r="H43" s="19">
        <f t="shared" si="1"/>
        <v>3134.02</v>
      </c>
      <c r="I43" s="24">
        <f>'[1]总表(含初始测算)'!AC38</f>
        <v>318057</v>
      </c>
      <c r="J43" s="24">
        <f>'[1]总表(含初始测算)'!AD38</f>
        <v>313402</v>
      </c>
    </row>
    <row r="44" spans="1:10" ht="15.6">
      <c r="A44" s="1"/>
      <c r="B44" s="1"/>
      <c r="D44" s="1"/>
      <c r="E44" s="1"/>
      <c r="F44" s="1"/>
      <c r="G44" s="1"/>
      <c r="H44" s="1"/>
      <c r="I44" s="1"/>
      <c r="J44" s="1"/>
    </row>
  </sheetData>
  <mergeCells count="10">
    <mergeCell ref="A2:J2"/>
    <mergeCell ref="A3:J3"/>
    <mergeCell ref="I4:J4"/>
    <mergeCell ref="A5:A6"/>
    <mergeCell ref="B5:B6"/>
    <mergeCell ref="C5:C6"/>
    <mergeCell ref="D5:E5"/>
    <mergeCell ref="F5:F6"/>
    <mergeCell ref="G5:H5"/>
    <mergeCell ref="I5:J5"/>
  </mergeCells>
  <phoneticPr fontId="1" type="noConversion"/>
  <pageMargins left="1.0298611111111111" right="0.70972222222222225" top="0.75" bottom="0.75" header="0.30972222222222223" footer="0.30972222222222223"/>
  <pageSetup paperSize="9"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资金分配表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2018-06-14T07:08:43Z</dcterms:modified>
</cp:coreProperties>
</file>