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<sst xmlns="http://schemas.openxmlformats.org/spreadsheetml/2006/main" count="50" uniqueCount="49">
  <si>
    <t>附件1：</t>
  </si>
  <si>
    <t>资金分配表</t>
  </si>
  <si>
    <t>单位：万元</t>
  </si>
  <si>
    <t>省份</t>
  </si>
  <si>
    <t>合计</t>
  </si>
  <si>
    <t>其中：</t>
  </si>
  <si>
    <t>困难群众救助
补助资金</t>
  </si>
  <si>
    <t>价格临时补贴补助资金</t>
  </si>
  <si>
    <t>已下达</t>
  </si>
  <si>
    <t>本次下达</t>
  </si>
  <si>
    <t>增加安排深度贫困地区
补助资金</t>
  </si>
  <si>
    <t>“三区三州”深度贫困县
补助资金</t>
  </si>
  <si>
    <t>合  计</t>
  </si>
  <si>
    <t>北  京</t>
  </si>
  <si>
    <t>天  津</t>
  </si>
  <si>
    <t>河  北</t>
  </si>
  <si>
    <t>山  西</t>
  </si>
  <si>
    <t>内蒙古</t>
  </si>
  <si>
    <t>辽  宁</t>
  </si>
  <si>
    <t>其中：大连</t>
  </si>
  <si>
    <t>吉  林</t>
  </si>
  <si>
    <t>黑龙江</t>
  </si>
  <si>
    <t>上  海</t>
  </si>
  <si>
    <t>江  苏</t>
  </si>
  <si>
    <t>浙  江</t>
  </si>
  <si>
    <t>其中：宁波</t>
  </si>
  <si>
    <t>安  徽</t>
  </si>
  <si>
    <t>福  建</t>
  </si>
  <si>
    <t>其中：厦门</t>
  </si>
  <si>
    <t>江  西</t>
  </si>
  <si>
    <t>山  东</t>
  </si>
  <si>
    <t>其中：青岛</t>
  </si>
  <si>
    <t>河  南</t>
  </si>
  <si>
    <t>湖  北</t>
  </si>
  <si>
    <t>湖  南</t>
  </si>
  <si>
    <t>广  东</t>
  </si>
  <si>
    <t>其中：深圳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</si>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</sst>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22" borderId="2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1" borderId="2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5" borderId="26" applyNumberFormat="0" applyAlignment="0" applyProtection="0">
      <alignment vertical="center"/>
    </xf>
    <xf numFmtId="0" fontId="15" fillId="15" borderId="22" applyNumberFormat="0" applyAlignment="0" applyProtection="0">
      <alignment vertical="center"/>
    </xf>
    <xf numFmtId="0" fontId="10" fillId="8" borderId="1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>
      <alignment vertical="center"/>
    </xf>
    <xf numFmtId="0" fontId="1" fillId="0" borderId="12" xfId="0" applyFont="1" applyFill="1" applyBorder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>
      <alignment vertical="center"/>
    </xf>
    <xf numFmtId="0" fontId="1" fillId="0" borderId="16" xfId="0" applyFont="1" applyFill="1" applyBorder="1">
      <alignment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20013;&#22830;&#36130;&#25919;&#22256;&#38590;&#32676;&#20247;&#25937;&#21161;&#34917;&#21161;&#36164;&#37329;&#20998;&#37197;&#27979;&#31639;&#34920;&#65288;&#35814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表调整版"/>
      <sheetName val="总表调整版 (3)"/>
      <sheetName val="因素说明"/>
      <sheetName val="因素一"/>
      <sheetName val="因素二"/>
      <sheetName val="因素三"/>
      <sheetName val="因素四"/>
      <sheetName val="因素五"/>
      <sheetName val="因素六"/>
      <sheetName val="因素七"/>
      <sheetName val="因素八"/>
      <sheetName val="深度贫困因素"/>
      <sheetName val="资金分配表"/>
      <sheetName val="计划单列市"/>
      <sheetName val="计划单列市因素"/>
    </sheetNames>
    <sheetDataSet>
      <sheetData sheetId="0">
        <row r="10">
          <cell r="AF10">
            <v>16434</v>
          </cell>
        </row>
        <row r="10">
          <cell r="AI10">
            <v>11592</v>
          </cell>
        </row>
        <row r="11">
          <cell r="AF11">
            <v>50356</v>
          </cell>
        </row>
        <row r="11">
          <cell r="AI11">
            <v>40018</v>
          </cell>
        </row>
        <row r="12">
          <cell r="AF12">
            <v>659707</v>
          </cell>
        </row>
        <row r="12">
          <cell r="AI12">
            <v>446088</v>
          </cell>
        </row>
        <row r="13">
          <cell r="AF13">
            <v>553861</v>
          </cell>
        </row>
        <row r="13">
          <cell r="AI13">
            <v>388202</v>
          </cell>
        </row>
        <row r="14">
          <cell r="AF14">
            <v>482929</v>
          </cell>
        </row>
        <row r="14">
          <cell r="AI14">
            <v>342980</v>
          </cell>
        </row>
        <row r="15">
          <cell r="AF15">
            <v>426448</v>
          </cell>
        </row>
        <row r="15">
          <cell r="AI15">
            <v>323966</v>
          </cell>
        </row>
        <row r="16">
          <cell r="AF16">
            <v>410231</v>
          </cell>
        </row>
        <row r="16">
          <cell r="AI16">
            <v>315281</v>
          </cell>
        </row>
        <row r="17">
          <cell r="AF17">
            <v>542593</v>
          </cell>
        </row>
        <row r="17">
          <cell r="AI17">
            <v>410205</v>
          </cell>
        </row>
        <row r="18">
          <cell r="AF18">
            <v>19769</v>
          </cell>
        </row>
        <row r="18">
          <cell r="AI18">
            <v>12733</v>
          </cell>
        </row>
        <row r="19">
          <cell r="AF19">
            <v>187872</v>
          </cell>
        </row>
        <row r="19">
          <cell r="AI19">
            <v>115140</v>
          </cell>
        </row>
        <row r="20">
          <cell r="AF20">
            <v>110343</v>
          </cell>
        </row>
        <row r="20">
          <cell r="AI20">
            <v>63716</v>
          </cell>
        </row>
        <row r="21">
          <cell r="AF21">
            <v>735268</v>
          </cell>
        </row>
        <row r="21">
          <cell r="AI21">
            <v>471045</v>
          </cell>
        </row>
        <row r="22">
          <cell r="AF22">
            <v>169012</v>
          </cell>
        </row>
        <row r="22">
          <cell r="AI22">
            <v>110523</v>
          </cell>
        </row>
        <row r="23">
          <cell r="AF23">
            <v>643339</v>
          </cell>
        </row>
        <row r="23">
          <cell r="AI23">
            <v>421491</v>
          </cell>
        </row>
        <row r="24">
          <cell r="AF24">
            <v>488723</v>
          </cell>
        </row>
        <row r="24">
          <cell r="AI24">
            <v>340506</v>
          </cell>
        </row>
        <row r="25">
          <cell r="AF25">
            <v>874627</v>
          </cell>
        </row>
        <row r="25">
          <cell r="AI25">
            <v>576679</v>
          </cell>
        </row>
        <row r="26">
          <cell r="AF26">
            <v>837920</v>
          </cell>
        </row>
        <row r="26">
          <cell r="AI26">
            <v>454569</v>
          </cell>
        </row>
        <row r="27">
          <cell r="AF27">
            <v>781562</v>
          </cell>
        </row>
        <row r="27">
          <cell r="AI27">
            <v>565559</v>
          </cell>
        </row>
        <row r="28">
          <cell r="AF28">
            <v>258992</v>
          </cell>
        </row>
        <row r="28">
          <cell r="AI28">
            <v>161384</v>
          </cell>
        </row>
        <row r="29">
          <cell r="AF29">
            <v>808278</v>
          </cell>
        </row>
        <row r="29">
          <cell r="AI29">
            <v>522988</v>
          </cell>
        </row>
        <row r="30">
          <cell r="AF30">
            <v>129141</v>
          </cell>
        </row>
        <row r="30">
          <cell r="AI30">
            <v>94957</v>
          </cell>
        </row>
        <row r="31">
          <cell r="AF31">
            <v>364323</v>
          </cell>
        </row>
        <row r="31">
          <cell r="AI31">
            <v>260614</v>
          </cell>
        </row>
        <row r="32">
          <cell r="AF32">
            <v>1139293</v>
          </cell>
          <cell r="AG32">
            <v>166692.70658679</v>
          </cell>
        </row>
        <row r="32">
          <cell r="AI32">
            <v>696994</v>
          </cell>
        </row>
        <row r="33">
          <cell r="AF33">
            <v>839813</v>
          </cell>
          <cell r="AG33">
            <v>0</v>
          </cell>
        </row>
        <row r="33">
          <cell r="AI33">
            <v>545145</v>
          </cell>
        </row>
        <row r="34">
          <cell r="AF34">
            <v>1011416</v>
          </cell>
          <cell r="AG34">
            <v>61839.8324212065</v>
          </cell>
        </row>
        <row r="34">
          <cell r="AI34">
            <v>628275</v>
          </cell>
        </row>
        <row r="35">
          <cell r="AF35">
            <v>142560</v>
          </cell>
          <cell r="AG35">
            <v>92454.0361699145</v>
          </cell>
        </row>
        <row r="35">
          <cell r="AI35">
            <v>89876</v>
          </cell>
        </row>
        <row r="36">
          <cell r="AF36">
            <v>634627</v>
          </cell>
          <cell r="AG36">
            <v>0</v>
          </cell>
        </row>
        <row r="36">
          <cell r="AI36">
            <v>403905</v>
          </cell>
        </row>
        <row r="37">
          <cell r="AF37">
            <v>952101</v>
          </cell>
          <cell r="AG37">
            <v>62577.625790048</v>
          </cell>
        </row>
        <row r="37">
          <cell r="AI37">
            <v>612574</v>
          </cell>
        </row>
        <row r="38">
          <cell r="AF38">
            <v>269431</v>
          </cell>
          <cell r="AG38">
            <v>118415.257852615</v>
          </cell>
        </row>
        <row r="38">
          <cell r="AI38">
            <v>188402</v>
          </cell>
        </row>
        <row r="39">
          <cell r="AF39">
            <v>202561</v>
          </cell>
          <cell r="AG39">
            <v>0</v>
          </cell>
        </row>
        <row r="39">
          <cell r="AI39">
            <v>136513</v>
          </cell>
        </row>
        <row r="40">
          <cell r="AF40">
            <v>811164</v>
          </cell>
          <cell r="AG40">
            <v>504755.099769226</v>
          </cell>
        </row>
        <row r="40">
          <cell r="AI40">
            <v>516869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I4">
            <v>17036.2978695715</v>
          </cell>
        </row>
        <row r="5">
          <cell r="I5">
            <v>6505.8068839827</v>
          </cell>
        </row>
        <row r="6">
          <cell r="I6">
            <v>2438.70049191375</v>
          </cell>
        </row>
        <row r="7">
          <cell r="I7">
            <v>15558.9428771275</v>
          </cell>
        </row>
        <row r="8">
          <cell r="I8">
            <v>1923.90876862363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workbookViewId="0">
      <pane xSplit="1" ySplit="6" topLeftCell="B31" activePane="bottomRight" state="frozen"/>
      <selection/>
      <selection pane="topRight"/>
      <selection pane="bottomLeft"/>
      <selection pane="bottomRight" activeCell="A46" sqref="A46"/>
    </sheetView>
  </sheetViews>
  <sheetFormatPr defaultColWidth="9" defaultRowHeight="14.25" customHeight="1" outlineLevelCol="7"/>
  <cols>
    <col min="1" max="1" width="17.125" customWidth="1"/>
    <col min="2" max="8" width="16.625" customWidth="1"/>
    <col min="9" max="9" width="5" customWidth="1"/>
  </cols>
  <sheetData>
    <row r="1" ht="22" customHeight="1" spans="1:1">
      <c r="A1" s="1" t="s">
        <v>0</v>
      </c>
    </row>
    <row r="2" ht="25.5" spans="1:8">
      <c r="A2" s="2" t="s">
        <v>1</v>
      </c>
      <c r="B2" s="2"/>
      <c r="C2" s="2"/>
      <c r="D2" s="2"/>
      <c r="E2" s="2"/>
      <c r="F2" s="2"/>
      <c r="G2" s="2"/>
      <c r="H2" s="2"/>
    </row>
    <row r="3" spans="1:4">
      <c r="A3" s="3"/>
      <c r="B3" s="3"/>
      <c r="C3" s="3"/>
      <c r="D3" s="3"/>
    </row>
    <row r="4" ht="22" customHeight="1" spans="8:8">
      <c r="H4" s="4" t="s">
        <v>2</v>
      </c>
    </row>
    <row r="5" ht="27" customHeight="1" spans="1:8">
      <c r="A5" s="5" t="s">
        <v>3</v>
      </c>
      <c r="B5" s="6" t="s">
        <v>4</v>
      </c>
      <c r="C5" s="7" t="s">
        <v>5</v>
      </c>
      <c r="D5" s="7"/>
      <c r="E5" s="8" t="s">
        <v>6</v>
      </c>
      <c r="F5" s="9" t="s">
        <v>5</v>
      </c>
      <c r="G5" s="10"/>
      <c r="H5" s="11" t="s">
        <v>7</v>
      </c>
    </row>
    <row r="6" ht="60" customHeight="1" spans="1:8">
      <c r="A6" s="12"/>
      <c r="B6" s="13"/>
      <c r="C6" s="13" t="s">
        <v>8</v>
      </c>
      <c r="D6" s="13" t="s">
        <v>9</v>
      </c>
      <c r="E6" s="13"/>
      <c r="F6" s="14" t="s">
        <v>10</v>
      </c>
      <c r="G6" s="15" t="s">
        <v>11</v>
      </c>
      <c r="H6" s="16"/>
    </row>
    <row r="7" ht="27" customHeight="1" spans="1:8">
      <c r="A7" s="17" t="s">
        <v>12</v>
      </c>
      <c r="B7" s="18">
        <v>15554694</v>
      </c>
      <c r="C7" s="18">
        <v>10268789</v>
      </c>
      <c r="D7" s="18">
        <v>5285905</v>
      </c>
      <c r="E7" s="19">
        <f t="shared" ref="E7:E43" si="0">B7-H7</f>
        <v>14839694</v>
      </c>
      <c r="F7" s="18">
        <v>876315</v>
      </c>
      <c r="G7" s="19">
        <f>SUM(G22:G52)</f>
        <v>1006734.5585898</v>
      </c>
      <c r="H7" s="20">
        <v>715000</v>
      </c>
    </row>
    <row r="8" ht="27" customHeight="1" spans="1:8">
      <c r="A8" s="35" t="s">
        <v>13</v>
      </c>
      <c r="B8" s="22">
        <f>[1]总表!AF10</f>
        <v>16434</v>
      </c>
      <c r="C8" s="23">
        <f>[1]总表!AI10</f>
        <v>11592</v>
      </c>
      <c r="D8" s="22">
        <f t="shared" ref="D8:D43" si="1">B8-C8</f>
        <v>4842</v>
      </c>
      <c r="E8" s="24">
        <f t="shared" si="0"/>
        <v>14723</v>
      </c>
      <c r="F8" s="25">
        <v>0</v>
      </c>
      <c r="G8" s="24">
        <v>0</v>
      </c>
      <c r="H8" s="26">
        <v>1711</v>
      </c>
    </row>
    <row r="9" ht="27" customHeight="1" spans="1:8">
      <c r="A9" s="21" t="s">
        <v>14</v>
      </c>
      <c r="B9" s="22">
        <f>[1]总表!AF11</f>
        <v>50356</v>
      </c>
      <c r="C9" s="23">
        <f>[1]总表!AI11</f>
        <v>40018</v>
      </c>
      <c r="D9" s="22">
        <f t="shared" si="1"/>
        <v>10338</v>
      </c>
      <c r="E9" s="24">
        <f t="shared" si="0"/>
        <v>48469</v>
      </c>
      <c r="F9" s="25">
        <v>0</v>
      </c>
      <c r="G9" s="24">
        <v>0</v>
      </c>
      <c r="H9" s="26">
        <v>1887</v>
      </c>
    </row>
    <row r="10" ht="27" customHeight="1" spans="1:8">
      <c r="A10" s="35" t="s">
        <v>15</v>
      </c>
      <c r="B10" s="22">
        <f>[1]总表!AF12</f>
        <v>659707</v>
      </c>
      <c r="C10" s="23">
        <f>[1]总表!AI12</f>
        <v>446088</v>
      </c>
      <c r="D10" s="22">
        <f t="shared" si="1"/>
        <v>213619</v>
      </c>
      <c r="E10" s="24">
        <f t="shared" si="0"/>
        <v>615314</v>
      </c>
      <c r="F10" s="25">
        <v>31195</v>
      </c>
      <c r="G10" s="24">
        <v>0</v>
      </c>
      <c r="H10" s="26">
        <v>44393</v>
      </c>
    </row>
    <row r="11" ht="27" customHeight="1" spans="1:8">
      <c r="A11" s="21" t="s">
        <v>16</v>
      </c>
      <c r="B11" s="22">
        <f>[1]总表!AF13</f>
        <v>553861</v>
      </c>
      <c r="C11" s="23">
        <f>[1]总表!AI13</f>
        <v>388202</v>
      </c>
      <c r="D11" s="22">
        <f t="shared" si="1"/>
        <v>165659</v>
      </c>
      <c r="E11" s="24">
        <f t="shared" si="0"/>
        <v>530930</v>
      </c>
      <c r="F11" s="25">
        <v>36682</v>
      </c>
      <c r="G11" s="24">
        <v>0</v>
      </c>
      <c r="H11" s="26">
        <v>22931</v>
      </c>
    </row>
    <row r="12" ht="27" customHeight="1" spans="1:8">
      <c r="A12" s="21" t="s">
        <v>17</v>
      </c>
      <c r="B12" s="22">
        <f>[1]总表!AF14</f>
        <v>482929</v>
      </c>
      <c r="C12" s="23">
        <f>[1]总表!AI14</f>
        <v>342980</v>
      </c>
      <c r="D12" s="22">
        <f t="shared" si="1"/>
        <v>139949</v>
      </c>
      <c r="E12" s="24">
        <f t="shared" si="0"/>
        <v>459792</v>
      </c>
      <c r="F12" s="25">
        <v>10648</v>
      </c>
      <c r="G12" s="24">
        <v>0</v>
      </c>
      <c r="H12" s="26">
        <v>23137</v>
      </c>
    </row>
    <row r="13" ht="27" customHeight="1" spans="1:8">
      <c r="A13" s="35" t="s">
        <v>18</v>
      </c>
      <c r="B13" s="22">
        <f>[1]总表!AF15</f>
        <v>426448</v>
      </c>
      <c r="C13" s="23">
        <f>[1]总表!AI15</f>
        <v>323966</v>
      </c>
      <c r="D13" s="22">
        <f t="shared" si="1"/>
        <v>102482</v>
      </c>
      <c r="E13" s="24">
        <f t="shared" si="0"/>
        <v>419114</v>
      </c>
      <c r="F13" s="25">
        <v>0</v>
      </c>
      <c r="G13" s="24">
        <v>0</v>
      </c>
      <c r="H13" s="26">
        <v>7334</v>
      </c>
    </row>
    <row r="14" ht="27" customHeight="1" spans="1:8">
      <c r="A14" s="21" t="s">
        <v>19</v>
      </c>
      <c r="B14" s="22">
        <f>[1]计划单列市!I4</f>
        <v>17036.2978695715</v>
      </c>
      <c r="C14" s="23">
        <v>12207</v>
      </c>
      <c r="D14" s="22">
        <f t="shared" si="1"/>
        <v>4829.29786957154</v>
      </c>
      <c r="E14" s="24">
        <f t="shared" si="0"/>
        <v>16743.2978695715</v>
      </c>
      <c r="F14" s="25">
        <v>0</v>
      </c>
      <c r="G14" s="24">
        <v>0</v>
      </c>
      <c r="H14" s="26">
        <f>ROUND(B14*H13/B13,0)</f>
        <v>293</v>
      </c>
    </row>
    <row r="15" ht="27" customHeight="1" spans="1:8">
      <c r="A15" s="35" t="s">
        <v>20</v>
      </c>
      <c r="B15" s="22">
        <f>[1]总表!AF16</f>
        <v>410231</v>
      </c>
      <c r="C15" s="23">
        <f>[1]总表!AI16</f>
        <v>315281</v>
      </c>
      <c r="D15" s="22">
        <f t="shared" si="1"/>
        <v>94950</v>
      </c>
      <c r="E15" s="24">
        <f t="shared" si="0"/>
        <v>400085</v>
      </c>
      <c r="F15" s="25">
        <v>2125</v>
      </c>
      <c r="G15" s="24">
        <v>0</v>
      </c>
      <c r="H15" s="26">
        <v>10146</v>
      </c>
    </row>
    <row r="16" ht="27" customHeight="1" spans="1:8">
      <c r="A16" s="35" t="s">
        <v>21</v>
      </c>
      <c r="B16" s="22">
        <f>[1]总表!AF17</f>
        <v>542593</v>
      </c>
      <c r="C16" s="23">
        <f>[1]总表!AI17</f>
        <v>410205</v>
      </c>
      <c r="D16" s="22">
        <f t="shared" si="1"/>
        <v>132388</v>
      </c>
      <c r="E16" s="24">
        <f t="shared" si="0"/>
        <v>532901</v>
      </c>
      <c r="F16" s="25">
        <v>3581</v>
      </c>
      <c r="G16" s="24">
        <v>0</v>
      </c>
      <c r="H16" s="26">
        <v>9692</v>
      </c>
    </row>
    <row r="17" ht="27" customHeight="1" spans="1:8">
      <c r="A17" s="21" t="s">
        <v>22</v>
      </c>
      <c r="B17" s="22">
        <f>[1]总表!AF18</f>
        <v>19769</v>
      </c>
      <c r="C17" s="23">
        <f>[1]总表!AI18</f>
        <v>12733</v>
      </c>
      <c r="D17" s="22">
        <f t="shared" si="1"/>
        <v>7036</v>
      </c>
      <c r="E17" s="24">
        <f t="shared" si="0"/>
        <v>17215</v>
      </c>
      <c r="F17" s="25">
        <v>0</v>
      </c>
      <c r="G17" s="24">
        <v>0</v>
      </c>
      <c r="H17" s="26">
        <v>2554</v>
      </c>
    </row>
    <row r="18" ht="27" customHeight="1" spans="1:8">
      <c r="A18" s="35" t="s">
        <v>23</v>
      </c>
      <c r="B18" s="22">
        <f>[1]总表!AF19</f>
        <v>187872</v>
      </c>
      <c r="C18" s="23">
        <f>[1]总表!AI19</f>
        <v>115140</v>
      </c>
      <c r="D18" s="22">
        <f t="shared" si="1"/>
        <v>72732</v>
      </c>
      <c r="E18" s="24">
        <f t="shared" si="0"/>
        <v>161095</v>
      </c>
      <c r="F18" s="25">
        <v>0</v>
      </c>
      <c r="G18" s="24">
        <v>0</v>
      </c>
      <c r="H18" s="26">
        <v>26777</v>
      </c>
    </row>
    <row r="19" ht="27" customHeight="1" spans="1:8">
      <c r="A19" s="35" t="s">
        <v>24</v>
      </c>
      <c r="B19" s="22">
        <f>[1]总表!AF20</f>
        <v>110343</v>
      </c>
      <c r="C19" s="23">
        <f>[1]总表!AI20</f>
        <v>63716</v>
      </c>
      <c r="D19" s="22">
        <f t="shared" si="1"/>
        <v>46627</v>
      </c>
      <c r="E19" s="24">
        <f t="shared" si="0"/>
        <v>100058</v>
      </c>
      <c r="F19" s="25">
        <v>0</v>
      </c>
      <c r="G19" s="24">
        <v>0</v>
      </c>
      <c r="H19" s="26">
        <v>10285</v>
      </c>
    </row>
    <row r="20" ht="27" customHeight="1" spans="1:8">
      <c r="A20" s="21" t="s">
        <v>25</v>
      </c>
      <c r="B20" s="22">
        <f>[1]计划单列市!I5</f>
        <v>6505.8068839827</v>
      </c>
      <c r="C20" s="23">
        <v>3615</v>
      </c>
      <c r="D20" s="22">
        <f t="shared" si="1"/>
        <v>2890.8068839827</v>
      </c>
      <c r="E20" s="24">
        <f t="shared" si="0"/>
        <v>5899.8068839827</v>
      </c>
      <c r="F20" s="25">
        <v>0</v>
      </c>
      <c r="G20" s="24">
        <v>0</v>
      </c>
      <c r="H20" s="26">
        <f>ROUND(B20*H19/B19,0)</f>
        <v>606</v>
      </c>
    </row>
    <row r="21" ht="27" customHeight="1" spans="1:8">
      <c r="A21" s="35" t="s">
        <v>26</v>
      </c>
      <c r="B21" s="22">
        <f>[1]总表!AF21</f>
        <v>735268</v>
      </c>
      <c r="C21" s="23">
        <f>[1]总表!AI21</f>
        <v>471045</v>
      </c>
      <c r="D21" s="22">
        <f t="shared" si="1"/>
        <v>264223</v>
      </c>
      <c r="E21" s="24">
        <f t="shared" si="0"/>
        <v>697827</v>
      </c>
      <c r="F21" s="25">
        <v>40700</v>
      </c>
      <c r="G21" s="24">
        <v>0</v>
      </c>
      <c r="H21" s="26">
        <v>37441</v>
      </c>
    </row>
    <row r="22" ht="27" customHeight="1" spans="1:8">
      <c r="A22" s="35" t="s">
        <v>27</v>
      </c>
      <c r="B22" s="22">
        <f>[1]总表!AF22</f>
        <v>169012</v>
      </c>
      <c r="C22" s="23">
        <f>[1]总表!AI22</f>
        <v>110523</v>
      </c>
      <c r="D22" s="22">
        <f t="shared" si="1"/>
        <v>58489</v>
      </c>
      <c r="E22" s="24">
        <f t="shared" si="0"/>
        <v>161554</v>
      </c>
      <c r="F22" s="25">
        <v>0</v>
      </c>
      <c r="G22" s="24">
        <v>0</v>
      </c>
      <c r="H22" s="26">
        <v>7458</v>
      </c>
    </row>
    <row r="23" ht="27" customHeight="1" spans="1:8">
      <c r="A23" s="21" t="s">
        <v>28</v>
      </c>
      <c r="B23" s="22">
        <f>[1]计划单列市!I6</f>
        <v>2438.70049191375</v>
      </c>
      <c r="C23" s="23">
        <v>1166</v>
      </c>
      <c r="D23" s="22">
        <f t="shared" si="1"/>
        <v>1272.70049191375</v>
      </c>
      <c r="E23" s="24">
        <f t="shared" si="0"/>
        <v>2330.70049191375</v>
      </c>
      <c r="F23" s="25">
        <v>0</v>
      </c>
      <c r="G23" s="24">
        <v>0</v>
      </c>
      <c r="H23" s="26">
        <f>ROUND(B23*H22/B22,0)</f>
        <v>108</v>
      </c>
    </row>
    <row r="24" ht="27" customHeight="1" spans="1:8">
      <c r="A24" s="35" t="s">
        <v>29</v>
      </c>
      <c r="B24" s="22">
        <f>[1]总表!AF23</f>
        <v>643339</v>
      </c>
      <c r="C24" s="23">
        <f>[1]总表!AI23</f>
        <v>421491</v>
      </c>
      <c r="D24" s="22">
        <f t="shared" si="1"/>
        <v>221848</v>
      </c>
      <c r="E24" s="24">
        <f t="shared" si="0"/>
        <v>632033</v>
      </c>
      <c r="F24" s="25">
        <v>50448</v>
      </c>
      <c r="G24" s="24">
        <v>0</v>
      </c>
      <c r="H24" s="26">
        <v>11306</v>
      </c>
    </row>
    <row r="25" ht="27" customHeight="1" spans="1:8">
      <c r="A25" s="35" t="s">
        <v>30</v>
      </c>
      <c r="B25" s="22">
        <f>[1]总表!AF24</f>
        <v>488723</v>
      </c>
      <c r="C25" s="23">
        <f>[1]总表!AI24</f>
        <v>340506</v>
      </c>
      <c r="D25" s="22">
        <f t="shared" si="1"/>
        <v>148217</v>
      </c>
      <c r="E25" s="24">
        <f t="shared" si="0"/>
        <v>477924</v>
      </c>
      <c r="F25" s="25">
        <v>0</v>
      </c>
      <c r="G25" s="24">
        <v>0</v>
      </c>
      <c r="H25" s="26">
        <v>10799</v>
      </c>
    </row>
    <row r="26" ht="27" customHeight="1" spans="1:8">
      <c r="A26" s="21" t="s">
        <v>31</v>
      </c>
      <c r="B26" s="22">
        <f>[1]计划单列市!I7</f>
        <v>15558.9428771275</v>
      </c>
      <c r="C26" s="23">
        <v>8798</v>
      </c>
      <c r="D26" s="22">
        <f t="shared" si="1"/>
        <v>6760.94287712751</v>
      </c>
      <c r="E26" s="24">
        <f t="shared" si="0"/>
        <v>15214.9428771275</v>
      </c>
      <c r="F26" s="25">
        <v>0</v>
      </c>
      <c r="G26" s="24">
        <v>0</v>
      </c>
      <c r="H26" s="26">
        <f>ROUND(B26*H25/B25,0)</f>
        <v>344</v>
      </c>
    </row>
    <row r="27" ht="27" customHeight="1" spans="1:8">
      <c r="A27" s="35" t="s">
        <v>32</v>
      </c>
      <c r="B27" s="22">
        <f>[1]总表!AF25</f>
        <v>874627</v>
      </c>
      <c r="C27" s="23">
        <f>[1]总表!AI25</f>
        <v>576679</v>
      </c>
      <c r="D27" s="22">
        <f t="shared" si="1"/>
        <v>297948</v>
      </c>
      <c r="E27" s="24">
        <f t="shared" si="0"/>
        <v>807540</v>
      </c>
      <c r="F27" s="25">
        <v>9819</v>
      </c>
      <c r="G27" s="24">
        <v>0</v>
      </c>
      <c r="H27" s="26">
        <v>67087</v>
      </c>
    </row>
    <row r="28" ht="27" customHeight="1" spans="1:8">
      <c r="A28" s="35" t="s">
        <v>33</v>
      </c>
      <c r="B28" s="22">
        <f>[1]总表!AF26</f>
        <v>837920</v>
      </c>
      <c r="C28" s="23">
        <f>[1]总表!AI26</f>
        <v>454569</v>
      </c>
      <c r="D28" s="22">
        <f t="shared" si="1"/>
        <v>383351</v>
      </c>
      <c r="E28" s="24">
        <f t="shared" si="0"/>
        <v>781293</v>
      </c>
      <c r="F28" s="25">
        <v>40965</v>
      </c>
      <c r="G28" s="24">
        <v>0</v>
      </c>
      <c r="H28" s="26">
        <v>56627</v>
      </c>
    </row>
    <row r="29" ht="27" customHeight="1" spans="1:8">
      <c r="A29" s="21" t="s">
        <v>34</v>
      </c>
      <c r="B29" s="22">
        <f>[1]总表!AF27</f>
        <v>781562</v>
      </c>
      <c r="C29" s="23">
        <f>[1]总表!AI27</f>
        <v>565559</v>
      </c>
      <c r="D29" s="22">
        <f t="shared" si="1"/>
        <v>216003</v>
      </c>
      <c r="E29" s="24">
        <f t="shared" si="0"/>
        <v>757603</v>
      </c>
      <c r="F29" s="25">
        <v>29461</v>
      </c>
      <c r="G29" s="24">
        <v>0</v>
      </c>
      <c r="H29" s="26">
        <v>23959</v>
      </c>
    </row>
    <row r="30" ht="27" customHeight="1" spans="1:8">
      <c r="A30" s="35" t="s">
        <v>35</v>
      </c>
      <c r="B30" s="22">
        <f>[1]总表!AF28</f>
        <v>258992</v>
      </c>
      <c r="C30" s="23">
        <f>[1]总表!AI28</f>
        <v>161384</v>
      </c>
      <c r="D30" s="22">
        <f t="shared" si="1"/>
        <v>97608</v>
      </c>
      <c r="E30" s="24">
        <f t="shared" si="0"/>
        <v>238940</v>
      </c>
      <c r="F30" s="25">
        <v>0</v>
      </c>
      <c r="G30" s="24">
        <v>0</v>
      </c>
      <c r="H30" s="26">
        <v>20052</v>
      </c>
    </row>
    <row r="31" ht="27" customHeight="1" spans="1:8">
      <c r="A31" s="21" t="s">
        <v>36</v>
      </c>
      <c r="B31" s="22">
        <f>[1]计划单列市!I8</f>
        <v>1923.90876862363</v>
      </c>
      <c r="C31" s="23">
        <v>803</v>
      </c>
      <c r="D31" s="22">
        <f t="shared" si="1"/>
        <v>1120.90876862363</v>
      </c>
      <c r="E31" s="24">
        <f t="shared" si="0"/>
        <v>1774.90876862363</v>
      </c>
      <c r="F31" s="25">
        <v>0</v>
      </c>
      <c r="G31" s="24">
        <v>0</v>
      </c>
      <c r="H31" s="26">
        <f>ROUND(B31*H30/B30,0)</f>
        <v>149</v>
      </c>
    </row>
    <row r="32" ht="27" customHeight="1" spans="1:8">
      <c r="A32" s="35" t="s">
        <v>37</v>
      </c>
      <c r="B32" s="22">
        <f>[1]总表!AF29</f>
        <v>808278</v>
      </c>
      <c r="C32" s="23">
        <f>[1]总表!AI29</f>
        <v>522988</v>
      </c>
      <c r="D32" s="22">
        <f t="shared" si="1"/>
        <v>285290</v>
      </c>
      <c r="E32" s="24">
        <f t="shared" si="0"/>
        <v>783288</v>
      </c>
      <c r="F32" s="25">
        <v>71612</v>
      </c>
      <c r="G32" s="24">
        <v>0</v>
      </c>
      <c r="H32" s="26">
        <v>24990</v>
      </c>
    </row>
    <row r="33" ht="27" customHeight="1" spans="1:8">
      <c r="A33" s="35" t="s">
        <v>38</v>
      </c>
      <c r="B33" s="22">
        <f>[1]总表!AF30</f>
        <v>129141</v>
      </c>
      <c r="C33" s="23">
        <f>[1]总表!AI30</f>
        <v>94957</v>
      </c>
      <c r="D33" s="22">
        <f t="shared" si="1"/>
        <v>34184</v>
      </c>
      <c r="E33" s="24">
        <f t="shared" si="0"/>
        <v>123053</v>
      </c>
      <c r="F33" s="25">
        <v>0</v>
      </c>
      <c r="G33" s="24">
        <v>0</v>
      </c>
      <c r="H33" s="26">
        <v>6088</v>
      </c>
    </row>
    <row r="34" ht="27" customHeight="1" spans="1:8">
      <c r="A34" s="35" t="s">
        <v>39</v>
      </c>
      <c r="B34" s="22">
        <f>[1]总表!AF31</f>
        <v>364323</v>
      </c>
      <c r="C34" s="23">
        <f>[1]总表!AI31</f>
        <v>260614</v>
      </c>
      <c r="D34" s="22">
        <f t="shared" si="1"/>
        <v>103709</v>
      </c>
      <c r="E34" s="24">
        <f t="shared" si="0"/>
        <v>337754</v>
      </c>
      <c r="F34" s="27">
        <v>12496</v>
      </c>
      <c r="G34" s="24">
        <v>0</v>
      </c>
      <c r="H34" s="26">
        <v>26569</v>
      </c>
    </row>
    <row r="35" ht="27" customHeight="1" spans="1:8">
      <c r="A35" s="35" t="s">
        <v>40</v>
      </c>
      <c r="B35" s="22">
        <f>[1]总表!AF32</f>
        <v>1139293</v>
      </c>
      <c r="C35" s="23">
        <f>[1]总表!AI32</f>
        <v>696994</v>
      </c>
      <c r="D35" s="22">
        <f t="shared" si="1"/>
        <v>442299</v>
      </c>
      <c r="E35" s="24">
        <f t="shared" si="0"/>
        <v>1062274</v>
      </c>
      <c r="F35" s="25">
        <v>44313</v>
      </c>
      <c r="G35" s="24">
        <f>[1]总表!AG32</f>
        <v>166692.70658679</v>
      </c>
      <c r="H35" s="26">
        <v>77019</v>
      </c>
    </row>
    <row r="36" ht="27" customHeight="1" spans="1:8">
      <c r="A36" s="21" t="s">
        <v>41</v>
      </c>
      <c r="B36" s="22">
        <f>[1]总表!AF33</f>
        <v>839813</v>
      </c>
      <c r="C36" s="23">
        <f>[1]总表!AI33</f>
        <v>545145</v>
      </c>
      <c r="D36" s="22">
        <f t="shared" si="1"/>
        <v>294668</v>
      </c>
      <c r="E36" s="24">
        <f t="shared" si="0"/>
        <v>823167</v>
      </c>
      <c r="F36" s="25">
        <v>83061</v>
      </c>
      <c r="G36" s="24">
        <f>[1]总表!AG33</f>
        <v>0</v>
      </c>
      <c r="H36" s="26">
        <v>16646</v>
      </c>
    </row>
    <row r="37" ht="27" customHeight="1" spans="1:8">
      <c r="A37" s="35" t="s">
        <v>42</v>
      </c>
      <c r="B37" s="22">
        <f>[1]总表!AF34</f>
        <v>1011416</v>
      </c>
      <c r="C37" s="23">
        <f>[1]总表!AI34</f>
        <v>628275</v>
      </c>
      <c r="D37" s="22">
        <f t="shared" si="1"/>
        <v>383141</v>
      </c>
      <c r="E37" s="24">
        <f t="shared" si="0"/>
        <v>951097</v>
      </c>
      <c r="F37" s="25">
        <v>126715</v>
      </c>
      <c r="G37" s="24">
        <f>[1]总表!AG34</f>
        <v>61839.8324212065</v>
      </c>
      <c r="H37" s="26">
        <v>60319</v>
      </c>
    </row>
    <row r="38" ht="27" customHeight="1" spans="1:8">
      <c r="A38" s="35" t="s">
        <v>43</v>
      </c>
      <c r="B38" s="22">
        <f>[1]总表!AF35</f>
        <v>142560</v>
      </c>
      <c r="C38" s="23">
        <f>[1]总表!AI35</f>
        <v>89876</v>
      </c>
      <c r="D38" s="22">
        <f t="shared" si="1"/>
        <v>52684</v>
      </c>
      <c r="E38" s="24">
        <f t="shared" si="0"/>
        <v>137801</v>
      </c>
      <c r="F38" s="25">
        <v>21737</v>
      </c>
      <c r="G38" s="24">
        <f>[1]总表!AG35</f>
        <v>92454.0361699145</v>
      </c>
      <c r="H38" s="26">
        <v>4759</v>
      </c>
    </row>
    <row r="39" ht="27" customHeight="1" spans="1:8">
      <c r="A39" s="21" t="s">
        <v>44</v>
      </c>
      <c r="B39" s="22">
        <f>[1]总表!AF36</f>
        <v>634627</v>
      </c>
      <c r="C39" s="23">
        <f>[1]总表!AI36</f>
        <v>403905</v>
      </c>
      <c r="D39" s="22">
        <f t="shared" si="1"/>
        <v>230722</v>
      </c>
      <c r="E39" s="24">
        <f t="shared" si="0"/>
        <v>567653</v>
      </c>
      <c r="F39" s="25">
        <v>49466</v>
      </c>
      <c r="G39" s="24">
        <f>[1]总表!AG36</f>
        <v>0</v>
      </c>
      <c r="H39" s="26">
        <v>66974</v>
      </c>
    </row>
    <row r="40" ht="27" customHeight="1" spans="1:8">
      <c r="A40" s="35" t="s">
        <v>45</v>
      </c>
      <c r="B40" s="22">
        <f>[1]总表!AF37</f>
        <v>952101</v>
      </c>
      <c r="C40" s="23">
        <f>[1]总表!AI37</f>
        <v>612574</v>
      </c>
      <c r="D40" s="22">
        <f t="shared" si="1"/>
        <v>339527</v>
      </c>
      <c r="E40" s="24">
        <f t="shared" si="0"/>
        <v>933635</v>
      </c>
      <c r="F40" s="25">
        <v>110867</v>
      </c>
      <c r="G40" s="24">
        <f>[1]总表!AG37</f>
        <v>62577.625790048</v>
      </c>
      <c r="H40" s="26">
        <v>18466</v>
      </c>
    </row>
    <row r="41" ht="27" customHeight="1" spans="1:8">
      <c r="A41" s="35" t="s">
        <v>46</v>
      </c>
      <c r="B41" s="22">
        <f>[1]总表!AF38</f>
        <v>269431</v>
      </c>
      <c r="C41" s="23">
        <f>[1]总表!AI38</f>
        <v>188402</v>
      </c>
      <c r="D41" s="22">
        <f t="shared" si="1"/>
        <v>81029</v>
      </c>
      <c r="E41" s="24">
        <f t="shared" si="0"/>
        <v>261579</v>
      </c>
      <c r="F41" s="25">
        <v>10841</v>
      </c>
      <c r="G41" s="24">
        <f>[1]总表!AG38</f>
        <v>118415.257852615</v>
      </c>
      <c r="H41" s="26">
        <v>7852</v>
      </c>
    </row>
    <row r="42" ht="27" customHeight="1" spans="1:8">
      <c r="A42" s="35" t="s">
        <v>47</v>
      </c>
      <c r="B42" s="22">
        <f>[1]总表!AF39</f>
        <v>202561</v>
      </c>
      <c r="C42" s="23">
        <f>[1]总表!AI39</f>
        <v>136513</v>
      </c>
      <c r="D42" s="22">
        <f t="shared" si="1"/>
        <v>66048</v>
      </c>
      <c r="E42" s="24">
        <f t="shared" si="0"/>
        <v>198850</v>
      </c>
      <c r="F42" s="25">
        <v>9368</v>
      </c>
      <c r="G42" s="24">
        <f>[1]总表!AG39</f>
        <v>0</v>
      </c>
      <c r="H42" s="26">
        <v>3711</v>
      </c>
    </row>
    <row r="43" ht="27" customHeight="1" spans="1:8">
      <c r="A43" s="36" t="s">
        <v>48</v>
      </c>
      <c r="B43" s="29">
        <f>[1]总表!AF40</f>
        <v>811164</v>
      </c>
      <c r="C43" s="30">
        <f>[1]总表!AI40</f>
        <v>516869</v>
      </c>
      <c r="D43" s="29">
        <f t="shared" si="1"/>
        <v>294295</v>
      </c>
      <c r="E43" s="31">
        <f t="shared" si="0"/>
        <v>805133</v>
      </c>
      <c r="F43" s="32">
        <v>80215</v>
      </c>
      <c r="G43" s="31">
        <f>[1]总表!AG40</f>
        <v>504755.099769226</v>
      </c>
      <c r="H43" s="33">
        <v>6031</v>
      </c>
    </row>
    <row r="44" customHeight="1" spans="7:7">
      <c r="G44" s="34"/>
    </row>
    <row r="45" customHeight="1" spans="7:7">
      <c r="G45" s="34"/>
    </row>
    <row r="46" customHeight="1" spans="7:7">
      <c r="G46" s="34"/>
    </row>
    <row r="47" customHeight="1" spans="7:7">
      <c r="G47" s="34"/>
    </row>
    <row r="48" customHeight="1" spans="7:7">
      <c r="G48" s="34"/>
    </row>
    <row r="49" customHeight="1" spans="7:7">
      <c r="G49" s="34"/>
    </row>
    <row r="50" customHeight="1" spans="7:7">
      <c r="G50" s="34"/>
    </row>
    <row r="51" customHeight="1" spans="7:7">
      <c r="G51" s="34"/>
    </row>
    <row r="52" customHeight="1" spans="7:7">
      <c r="G52" s="34"/>
    </row>
    <row r="53" customHeight="1" spans="7:7">
      <c r="G53" s="34"/>
    </row>
    <row r="54" customHeight="1" spans="7:7">
      <c r="G54" s="34"/>
    </row>
    <row r="55" customHeight="1" spans="7:7">
      <c r="G55" s="34"/>
    </row>
    <row r="56" customHeight="1" spans="7:7">
      <c r="G56" s="34"/>
    </row>
    <row r="57" customHeight="1" spans="7:7">
      <c r="G57" s="34"/>
    </row>
    <row r="58" customHeight="1" spans="7:7">
      <c r="G58" s="34"/>
    </row>
    <row r="59" customHeight="1" spans="7:7">
      <c r="G59" s="34"/>
    </row>
    <row r="60" customHeight="1" spans="7:7">
      <c r="G60" s="34"/>
    </row>
    <row r="61" customHeight="1" spans="7:7">
      <c r="G61" s="34"/>
    </row>
  </sheetData>
  <mergeCells count="8">
    <mergeCell ref="A2:H2"/>
    <mergeCell ref="A3:D3"/>
    <mergeCell ref="C5:D5"/>
    <mergeCell ref="F5:G5"/>
    <mergeCell ref="A5:A6"/>
    <mergeCell ref="B5:B6"/>
    <mergeCell ref="E5:E6"/>
    <mergeCell ref="H5:H6"/>
  </mergeCells>
  <pageMargins left="0.904861111111111" right="0.747916666666667" top="0.75" bottom="0.75" header="0.309722222222222" footer="0.309722222222222"/>
  <pageSetup paperSize="9" scale="5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肖羿</dc:creator>
  <cp:lastModifiedBy>肖羿</cp:lastModifiedBy>
  <dcterms:created xsi:type="dcterms:W3CDTF">2020-04-08T06:12:00Z</dcterms:created>
  <dcterms:modified xsi:type="dcterms:W3CDTF">2020-04-13T01:49:47Z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